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19420" windowHeight="12220" tabRatio="824" firstSheet="2" activeTab="13"/>
  </bookViews>
  <sheets>
    <sheet name="สงม. 1" sheetId="24" state="hidden" r:id="rId1"/>
    <sheet name="แนบท้าย" sheetId="38" state="hidden" r:id="rId2"/>
    <sheet name="สงม.2 บุคลากร" sheetId="36" r:id="rId3"/>
    <sheet name="สงม.2" sheetId="30" state="hidden" r:id="rId4"/>
    <sheet name="ปกครอง" sheetId="47" r:id="rId5"/>
    <sheet name="ทะเบียน" sheetId="39" r:id="rId6"/>
    <sheet name="คลัง" sheetId="43" r:id="rId7"/>
    <sheet name="รายได้" sheetId="42" r:id="rId8"/>
    <sheet name="รักษา" sheetId="40" r:id="rId9"/>
    <sheet name="เทศกิจ" sheetId="44" r:id="rId10"/>
    <sheet name="โยธา" sheetId="49" r:id="rId11"/>
    <sheet name="พัฒนา" sheetId="48" r:id="rId12"/>
    <sheet name="สิ่งแวดล้อม" sheetId="45" r:id="rId13"/>
    <sheet name="ศึกษา" sheetId="46" r:id="rId14"/>
  </sheets>
  <definedNames>
    <definedName name="_xlnm.Print_Area" localSheetId="6">คลัง!$A$1:$F$31</definedName>
    <definedName name="_xlnm.Print_Area" localSheetId="5">ทะเบียน!$A$1:$F$31</definedName>
    <definedName name="_xlnm.Print_Area" localSheetId="9">เทศกิจ!$A$1:$F$35</definedName>
    <definedName name="_xlnm.Print_Area" localSheetId="4">ปกครอง!$A$1:$F$55</definedName>
    <definedName name="_xlnm.Print_Area" localSheetId="11">พัฒนา!$A$1:$F$84</definedName>
    <definedName name="_xlnm.Print_Area" localSheetId="10">โยธา!$A$1:$F$62</definedName>
    <definedName name="_xlnm.Print_Area" localSheetId="13">ศึกษา!$A$1:$F$80</definedName>
    <definedName name="_xlnm.Print_Area" localSheetId="0">'สงม. 1'!$A$1:$E$106</definedName>
    <definedName name="_xlnm.Print_Area" localSheetId="3">สงม.2!$A$1:$F$48</definedName>
    <definedName name="_xlnm.Print_Area" localSheetId="12">สิ่งแวดล้อม!$A$1:$F$61</definedName>
    <definedName name="_xlnm.Print_Titles" localSheetId="4">ปกครอง!$1:$6</definedName>
    <definedName name="_xlnm.Print_Titles" localSheetId="11">พัฒนา!$1:$7</definedName>
    <definedName name="_xlnm.Print_Titles" localSheetId="10">โยธา!$1:$6</definedName>
    <definedName name="_xlnm.Print_Titles" localSheetId="8">รักษา!$1:$8</definedName>
    <definedName name="_xlnm.Print_Titles" localSheetId="7">รายได้!$1:$6</definedName>
    <definedName name="_xlnm.Print_Titles" localSheetId="13">ศึกษา!$1:$6</definedName>
    <definedName name="_xlnm.Print_Titles" localSheetId="0">'สงม. 1'!$1:$7</definedName>
    <definedName name="_xlnm.Print_Titles" localSheetId="3">สงม.2!$1:$6</definedName>
    <definedName name="_xlnm.Print_Titles" localSheetId="12">สิ่งแวดล้อม!$1:$6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7" i="48" l="1"/>
  <c r="E77" i="48"/>
  <c r="D77" i="48"/>
  <c r="F24" i="48"/>
  <c r="F7" i="48"/>
  <c r="F26" i="48"/>
  <c r="C26" i="48" s="1"/>
  <c r="E7" i="48"/>
  <c r="E24" i="48"/>
  <c r="E26" i="48"/>
  <c r="D26" i="48"/>
  <c r="D24" i="48" s="1"/>
  <c r="D74" i="40"/>
  <c r="C74" i="40"/>
  <c r="D31" i="40"/>
  <c r="C31" i="40" s="1"/>
  <c r="D9" i="40"/>
  <c r="D11" i="40"/>
  <c r="C11" i="40" s="1"/>
  <c r="E7" i="45"/>
  <c r="D41" i="45"/>
  <c r="D24" i="45"/>
  <c r="D26" i="45"/>
  <c r="C26" i="45" s="1"/>
  <c r="E26" i="45"/>
  <c r="F26" i="45"/>
  <c r="D11" i="45"/>
  <c r="D9" i="45" s="1"/>
  <c r="C9" i="45" s="1"/>
  <c r="C11" i="45"/>
  <c r="E9" i="45"/>
  <c r="F9" i="45"/>
  <c r="C77" i="48" l="1"/>
  <c r="G74" i="46"/>
  <c r="G73" i="46"/>
  <c r="G72" i="46"/>
  <c r="G71" i="46"/>
  <c r="G70" i="46"/>
  <c r="G69" i="46"/>
  <c r="G68" i="46"/>
  <c r="G67" i="46"/>
  <c r="G66" i="46"/>
  <c r="G65" i="46"/>
  <c r="G64" i="46"/>
  <c r="G63" i="46"/>
  <c r="G62" i="46"/>
  <c r="G61" i="46"/>
  <c r="F59" i="46"/>
  <c r="E59" i="46"/>
  <c r="D59" i="46"/>
  <c r="C59" i="46"/>
  <c r="G58" i="46"/>
  <c r="G57" i="46"/>
  <c r="G56" i="46"/>
  <c r="F54" i="46"/>
  <c r="E54" i="46"/>
  <c r="D54" i="46"/>
  <c r="C54" i="46"/>
  <c r="G53" i="46"/>
  <c r="G52" i="46"/>
  <c r="G51" i="46"/>
  <c r="G50" i="46"/>
  <c r="G49" i="46"/>
  <c r="G48" i="46"/>
  <c r="G47" i="46"/>
  <c r="G46" i="46"/>
  <c r="G45" i="46"/>
  <c r="G44" i="46"/>
  <c r="G42" i="46"/>
  <c r="G41" i="46"/>
  <c r="G40" i="46"/>
  <c r="G39" i="46"/>
  <c r="G38" i="46"/>
  <c r="G37" i="46"/>
  <c r="G36" i="46"/>
  <c r="G35" i="46"/>
  <c r="G34" i="46"/>
  <c r="G32" i="46"/>
  <c r="G31" i="46"/>
  <c r="G30" i="46"/>
  <c r="F26" i="46"/>
  <c r="E26" i="46"/>
  <c r="D26" i="46"/>
  <c r="C26" i="46"/>
  <c r="C24" i="46" s="1"/>
  <c r="G23" i="46"/>
  <c r="G21" i="46"/>
  <c r="G20" i="46"/>
  <c r="G19" i="46"/>
  <c r="G18" i="46"/>
  <c r="G17" i="46"/>
  <c r="G15" i="46"/>
  <c r="F11" i="46"/>
  <c r="F9" i="46" s="1"/>
  <c r="E11" i="46"/>
  <c r="D11" i="46"/>
  <c r="D9" i="46" s="1"/>
  <c r="C11" i="46"/>
  <c r="C9" i="46"/>
  <c r="C7" i="46" l="1"/>
  <c r="C75" i="46" s="1"/>
  <c r="G11" i="46"/>
  <c r="D24" i="46"/>
  <c r="E24" i="46"/>
  <c r="F24" i="46"/>
  <c r="G54" i="46"/>
  <c r="E9" i="46"/>
  <c r="G9" i="46" s="1"/>
  <c r="G26" i="46"/>
  <c r="G59" i="46"/>
  <c r="F7" i="46"/>
  <c r="F75" i="46" s="1"/>
  <c r="G24" i="46" l="1"/>
  <c r="D7" i="46"/>
  <c r="D75" i="46" s="1"/>
  <c r="G75" i="46" s="1"/>
  <c r="E7" i="46"/>
  <c r="E75" i="46" s="1"/>
  <c r="G7" i="46" l="1"/>
  <c r="E7" i="49" l="1"/>
  <c r="C7" i="49" s="1"/>
  <c r="F7" i="49"/>
  <c r="D7" i="49"/>
  <c r="D47" i="49"/>
  <c r="C25" i="49"/>
  <c r="C27" i="49"/>
  <c r="C28" i="49"/>
  <c r="C29" i="49"/>
  <c r="C30" i="49"/>
  <c r="C33" i="49"/>
  <c r="C35" i="49"/>
  <c r="C36" i="49"/>
  <c r="C37" i="49"/>
  <c r="C38" i="49"/>
  <c r="C39" i="49"/>
  <c r="C40" i="49"/>
  <c r="C41" i="49"/>
  <c r="C42" i="49"/>
  <c r="C43" i="49"/>
  <c r="C46" i="49"/>
  <c r="C48" i="49"/>
  <c r="C49" i="49"/>
  <c r="C50" i="49"/>
  <c r="C51" i="49"/>
  <c r="C52" i="49"/>
  <c r="C53" i="49"/>
  <c r="C54" i="49"/>
  <c r="C55" i="49"/>
  <c r="C56" i="49"/>
  <c r="C57" i="49"/>
  <c r="C58" i="49"/>
  <c r="C10" i="49"/>
  <c r="C12" i="49"/>
  <c r="C13" i="49"/>
  <c r="C14" i="49"/>
  <c r="C15" i="49"/>
  <c r="C16" i="49"/>
  <c r="C17" i="49"/>
  <c r="C18" i="49"/>
  <c r="C19" i="49"/>
  <c r="C20" i="49"/>
  <c r="C21" i="49"/>
  <c r="C22" i="49"/>
  <c r="E11" i="49"/>
  <c r="F11" i="49"/>
  <c r="D11" i="49"/>
  <c r="C11" i="49" s="1"/>
  <c r="E55" i="40"/>
  <c r="F55" i="40"/>
  <c r="D55" i="40"/>
  <c r="E42" i="40"/>
  <c r="F42" i="40"/>
  <c r="D42" i="40"/>
  <c r="D40" i="40"/>
  <c r="E31" i="40"/>
  <c r="F31" i="40"/>
  <c r="E11" i="40"/>
  <c r="F11" i="40"/>
  <c r="E25" i="44"/>
  <c r="F25" i="44"/>
  <c r="D25" i="44"/>
  <c r="E11" i="44"/>
  <c r="F11" i="44"/>
  <c r="F9" i="44" s="1"/>
  <c r="D11" i="44"/>
  <c r="D9" i="44" s="1"/>
  <c r="F27" i="44"/>
  <c r="D27" i="44"/>
  <c r="C16" i="44"/>
  <c r="C18" i="44"/>
  <c r="C19" i="44"/>
  <c r="C21" i="44"/>
  <c r="C22" i="44"/>
  <c r="C23" i="44"/>
  <c r="C24" i="44"/>
  <c r="C26" i="44"/>
  <c r="C30" i="44"/>
  <c r="C31" i="44"/>
  <c r="C15" i="44"/>
  <c r="C25" i="42"/>
  <c r="D28" i="39"/>
  <c r="C42" i="40" l="1"/>
  <c r="E32" i="44"/>
  <c r="D7" i="44"/>
  <c r="F32" i="44"/>
  <c r="E9" i="44"/>
  <c r="D32" i="44"/>
  <c r="D52" i="47"/>
  <c r="E43" i="47"/>
  <c r="F43" i="47"/>
  <c r="D43" i="47"/>
  <c r="C45" i="47"/>
  <c r="C43" i="47" s="1"/>
  <c r="C32" i="44" l="1"/>
  <c r="E27" i="44"/>
  <c r="C27" i="44" s="1"/>
  <c r="F7" i="44"/>
  <c r="C25" i="44" l="1"/>
  <c r="E7" i="44" l="1"/>
  <c r="C11" i="44"/>
  <c r="C9" i="44"/>
  <c r="C50" i="47"/>
  <c r="C48" i="47"/>
  <c r="D34" i="47"/>
  <c r="C42" i="47"/>
  <c r="C40" i="47"/>
  <c r="F36" i="47"/>
  <c r="F34" i="47" s="1"/>
  <c r="E36" i="47"/>
  <c r="E34" i="47" s="1"/>
  <c r="D36" i="47"/>
  <c r="C32" i="47"/>
  <c r="C31" i="47"/>
  <c r="C30" i="47"/>
  <c r="C29" i="47"/>
  <c r="C28" i="47"/>
  <c r="C27" i="47"/>
  <c r="C26" i="47"/>
  <c r="C24" i="47"/>
  <c r="C23" i="47"/>
  <c r="C22" i="47"/>
  <c r="C21" i="47"/>
  <c r="C20" i="47"/>
  <c r="C19" i="47"/>
  <c r="C18" i="47"/>
  <c r="C17" i="47"/>
  <c r="C15" i="47"/>
  <c r="F11" i="47"/>
  <c r="F9" i="47" s="1"/>
  <c r="E11" i="47"/>
  <c r="E9" i="47" s="1"/>
  <c r="D11" i="47"/>
  <c r="D9" i="47" s="1"/>
  <c r="C13" i="36"/>
  <c r="C11" i="36"/>
  <c r="C12" i="36"/>
  <c r="C14" i="36"/>
  <c r="C15" i="36"/>
  <c r="C16" i="36"/>
  <c r="C17" i="36"/>
  <c r="D53" i="40"/>
  <c r="C28" i="48"/>
  <c r="C7" i="44" l="1"/>
  <c r="C36" i="47"/>
  <c r="D7" i="47"/>
  <c r="E7" i="47"/>
  <c r="E52" i="47"/>
  <c r="F7" i="47"/>
  <c r="F52" i="47"/>
  <c r="C34" i="47"/>
  <c r="C11" i="47"/>
  <c r="C9" i="47"/>
  <c r="C52" i="47" l="1"/>
  <c r="C7" i="47"/>
  <c r="E40" i="40" l="1"/>
  <c r="E29" i="40" s="1"/>
  <c r="F40" i="40"/>
  <c r="F29" i="40" s="1"/>
  <c r="C73" i="40"/>
  <c r="C72" i="40"/>
  <c r="C71" i="40"/>
  <c r="C70" i="40"/>
  <c r="C69" i="40"/>
  <c r="C63" i="40"/>
  <c r="C62" i="40"/>
  <c r="C61" i="40"/>
  <c r="C59" i="40"/>
  <c r="F53" i="40"/>
  <c r="E53" i="40"/>
  <c r="C45" i="40"/>
  <c r="C44" i="40"/>
  <c r="C55" i="40" l="1"/>
  <c r="C40" i="40"/>
  <c r="D29" i="40"/>
  <c r="D7" i="40" s="1"/>
  <c r="C7" i="40" s="1"/>
  <c r="C29" i="40" l="1"/>
  <c r="C53" i="40"/>
  <c r="C73" i="48" l="1"/>
  <c r="C72" i="48"/>
  <c r="C71" i="48"/>
  <c r="F69" i="48"/>
  <c r="F79" i="48" s="1"/>
  <c r="E69" i="48"/>
  <c r="E79" i="48" s="1"/>
  <c r="D69" i="48"/>
  <c r="C69" i="48" s="1"/>
  <c r="C66" i="48"/>
  <c r="C65" i="48"/>
  <c r="C64" i="48"/>
  <c r="C63" i="48"/>
  <c r="C62" i="48"/>
  <c r="C61" i="48"/>
  <c r="C60" i="48"/>
  <c r="C59" i="48"/>
  <c r="C58" i="48"/>
  <c r="C57" i="48"/>
  <c r="C56" i="48"/>
  <c r="C55" i="48"/>
  <c r="C54" i="48"/>
  <c r="C53" i="48"/>
  <c r="C52" i="48"/>
  <c r="C51" i="48"/>
  <c r="F49" i="48"/>
  <c r="E49" i="48"/>
  <c r="D49" i="48"/>
  <c r="C44" i="48"/>
  <c r="C19" i="48"/>
  <c r="F11" i="48"/>
  <c r="E11" i="48"/>
  <c r="D11" i="48"/>
  <c r="D9" i="48" s="1"/>
  <c r="C49" i="48" l="1"/>
  <c r="E9" i="48"/>
  <c r="F9" i="48"/>
  <c r="C9" i="48" s="1"/>
  <c r="D79" i="48"/>
  <c r="C79" i="48" s="1"/>
  <c r="C11" i="48"/>
  <c r="C24" i="48" l="1"/>
  <c r="D7" i="48"/>
  <c r="C7" i="48" s="1"/>
  <c r="E81" i="48"/>
  <c r="F81" i="48"/>
  <c r="D81" i="48"/>
  <c r="C81" i="48" l="1"/>
  <c r="F47" i="49"/>
  <c r="F45" i="49" s="1"/>
  <c r="E47" i="49"/>
  <c r="E45" i="49" s="1"/>
  <c r="F34" i="49"/>
  <c r="F32" i="49" s="1"/>
  <c r="E34" i="49"/>
  <c r="E32" i="49" s="1"/>
  <c r="D34" i="49"/>
  <c r="F26" i="49"/>
  <c r="F24" i="49" s="1"/>
  <c r="E26" i="49"/>
  <c r="E24" i="49" s="1"/>
  <c r="D26" i="49"/>
  <c r="F9" i="49"/>
  <c r="E9" i="49"/>
  <c r="D9" i="49"/>
  <c r="D24" i="49" l="1"/>
  <c r="C24" i="49" s="1"/>
  <c r="C26" i="49"/>
  <c r="D32" i="49"/>
  <c r="C32" i="49" s="1"/>
  <c r="C34" i="49"/>
  <c r="D59" i="49"/>
  <c r="C59" i="49" s="1"/>
  <c r="E59" i="49"/>
  <c r="F59" i="49"/>
  <c r="D45" i="49"/>
  <c r="C45" i="49" s="1"/>
  <c r="C47" i="49"/>
  <c r="C9" i="49"/>
  <c r="F56" i="45"/>
  <c r="E56" i="45"/>
  <c r="D56" i="45"/>
  <c r="C56" i="45"/>
  <c r="F50" i="45"/>
  <c r="E50" i="45"/>
  <c r="D50" i="45"/>
  <c r="F46" i="45"/>
  <c r="E46" i="45"/>
  <c r="D46" i="45"/>
  <c r="C46" i="45"/>
  <c r="C45" i="45"/>
  <c r="F41" i="45"/>
  <c r="F39" i="45" s="1"/>
  <c r="E41" i="45"/>
  <c r="E39" i="45" s="1"/>
  <c r="C34" i="45"/>
  <c r="F24" i="45"/>
  <c r="E24" i="45"/>
  <c r="F11" i="45"/>
  <c r="E11" i="45"/>
  <c r="C24" i="45" l="1"/>
  <c r="C50" i="45"/>
  <c r="C41" i="45"/>
  <c r="E54" i="45"/>
  <c r="E58" i="45" s="1"/>
  <c r="F7" i="45"/>
  <c r="F54" i="45" s="1"/>
  <c r="F58" i="45" s="1"/>
  <c r="D39" i="45"/>
  <c r="C39" i="45" s="1"/>
  <c r="D7" i="45" l="1"/>
  <c r="D54" i="45" s="1"/>
  <c r="D58" i="45" s="1"/>
  <c r="C58" i="45" s="1"/>
  <c r="C7" i="45" l="1"/>
  <c r="C54" i="45"/>
  <c r="C32" i="43" l="1"/>
  <c r="C24" i="43"/>
  <c r="C23" i="43"/>
  <c r="C22" i="43"/>
  <c r="C21" i="43"/>
  <c r="C19" i="43"/>
  <c r="C18" i="43"/>
  <c r="C17" i="43"/>
  <c r="C15" i="43"/>
  <c r="F11" i="43"/>
  <c r="F26" i="43" s="1"/>
  <c r="F7" i="43" s="1"/>
  <c r="E11" i="43"/>
  <c r="E26" i="43" s="1"/>
  <c r="E7" i="43" s="1"/>
  <c r="D11" i="43"/>
  <c r="C11" i="43" l="1"/>
  <c r="D26" i="43"/>
  <c r="C26" i="43" s="1"/>
  <c r="D9" i="43"/>
  <c r="E9" i="43"/>
  <c r="F9" i="43"/>
  <c r="C9" i="43" l="1"/>
  <c r="D7" i="43"/>
  <c r="C7" i="43" s="1"/>
  <c r="D32" i="43"/>
  <c r="F11" i="42"/>
  <c r="E11" i="42"/>
  <c r="D11" i="42"/>
  <c r="C11" i="42" l="1"/>
  <c r="D9" i="42"/>
  <c r="D25" i="42" s="1"/>
  <c r="D7" i="42" s="1"/>
  <c r="E9" i="42"/>
  <c r="E25" i="42" s="1"/>
  <c r="E7" i="42" s="1"/>
  <c r="F9" i="42"/>
  <c r="C9" i="42" l="1"/>
  <c r="F25" i="42"/>
  <c r="F7" i="42" s="1"/>
  <c r="C7" i="42"/>
  <c r="C16" i="40" l="1"/>
  <c r="C19" i="40"/>
  <c r="E9" i="40" l="1"/>
  <c r="F9" i="40"/>
  <c r="C9" i="40" l="1"/>
  <c r="F74" i="40"/>
  <c r="F7" i="40"/>
  <c r="E7" i="40"/>
  <c r="E74" i="40"/>
  <c r="F11" i="39"/>
  <c r="E11" i="39"/>
  <c r="E28" i="39" s="1"/>
  <c r="D11" i="39"/>
  <c r="F9" i="39" l="1"/>
  <c r="F7" i="39" s="1"/>
  <c r="F28" i="39"/>
  <c r="C28" i="39" s="1"/>
  <c r="D9" i="39"/>
  <c r="E9" i="39"/>
  <c r="E7" i="39" s="1"/>
  <c r="C11" i="39"/>
  <c r="C9" i="39" l="1"/>
  <c r="D7" i="39"/>
  <c r="C7" i="39"/>
  <c r="C15" i="30" l="1"/>
  <c r="C17" i="30"/>
  <c r="C18" i="30"/>
  <c r="C19" i="30"/>
  <c r="C20" i="30"/>
  <c r="C21" i="30"/>
  <c r="C22" i="30"/>
  <c r="C23" i="30"/>
  <c r="C24" i="30"/>
  <c r="C26" i="30"/>
  <c r="C27" i="30"/>
  <c r="C28" i="30"/>
  <c r="C29" i="30"/>
  <c r="C30" i="30"/>
  <c r="C31" i="30"/>
  <c r="C32" i="30"/>
  <c r="C35" i="30"/>
  <c r="D37" i="30" l="1"/>
  <c r="D11" i="30"/>
  <c r="D9" i="30" s="1"/>
  <c r="D33" i="30"/>
  <c r="D10" i="36"/>
  <c r="F10" i="36"/>
  <c r="F8" i="36" s="1"/>
  <c r="F18" i="36" s="1"/>
  <c r="F20" i="36" s="1"/>
  <c r="E10" i="36"/>
  <c r="E8" i="36" s="1"/>
  <c r="E18" i="36" s="1"/>
  <c r="E20" i="36" s="1"/>
  <c r="C10" i="36" l="1"/>
  <c r="D8" i="36"/>
  <c r="E37" i="30"/>
  <c r="F37" i="30"/>
  <c r="C39" i="30"/>
  <c r="D18" i="36" l="1"/>
  <c r="D20" i="36" s="1"/>
  <c r="C20" i="36" s="1"/>
  <c r="C8" i="36"/>
  <c r="C18" i="36" s="1"/>
  <c r="C37" i="30"/>
  <c r="D43" i="30"/>
  <c r="F43" i="30"/>
  <c r="E43" i="30"/>
  <c r="F33" i="30" l="1"/>
  <c r="E33" i="30"/>
  <c r="F11" i="30"/>
  <c r="E11" i="30"/>
  <c r="C33" i="30" l="1"/>
  <c r="C11" i="30"/>
  <c r="E9" i="30"/>
  <c r="F9" i="30"/>
  <c r="E41" i="30"/>
  <c r="F41" i="30"/>
  <c r="D41" i="30"/>
  <c r="C9" i="30" l="1"/>
  <c r="D7" i="30"/>
  <c r="D45" i="30"/>
  <c r="C41" i="30"/>
  <c r="F7" i="30"/>
  <c r="F45" i="30"/>
  <c r="E7" i="30"/>
  <c r="E45" i="30"/>
  <c r="C43" i="30"/>
  <c r="C45" i="30" l="1"/>
  <c r="C7" i="30"/>
  <c r="C37" i="24" l="1"/>
  <c r="B104" i="24"/>
  <c r="D103" i="24" l="1"/>
  <c r="E103" i="24"/>
  <c r="C103" i="24"/>
  <c r="D102" i="24"/>
  <c r="E102" i="24"/>
  <c r="C102" i="24"/>
  <c r="D101" i="24"/>
  <c r="E101" i="24"/>
  <c r="C101" i="24"/>
  <c r="E100" i="24"/>
  <c r="D99" i="24"/>
  <c r="E99" i="24"/>
  <c r="C99" i="24"/>
  <c r="E97" i="24"/>
  <c r="D96" i="24"/>
  <c r="E96" i="24"/>
  <c r="C96" i="24"/>
  <c r="E92" i="24"/>
  <c r="E91" i="24"/>
  <c r="D91" i="24"/>
  <c r="C91" i="24"/>
  <c r="D90" i="24"/>
  <c r="E90" i="24"/>
  <c r="C90" i="24"/>
  <c r="D88" i="24"/>
  <c r="E88" i="24"/>
  <c r="C88" i="24"/>
  <c r="D87" i="24"/>
  <c r="E87" i="24"/>
  <c r="C87" i="24"/>
  <c r="D85" i="24"/>
  <c r="E85" i="24"/>
  <c r="C85" i="24"/>
  <c r="C84" i="24"/>
  <c r="D84" i="24"/>
  <c r="E84" i="24"/>
  <c r="D80" i="24"/>
  <c r="E80" i="24"/>
  <c r="C80" i="24"/>
  <c r="D79" i="24"/>
  <c r="E79" i="24"/>
  <c r="C79" i="24"/>
  <c r="E78" i="24"/>
  <c r="D77" i="24"/>
  <c r="E77" i="24"/>
  <c r="C77" i="24"/>
  <c r="E75" i="24"/>
  <c r="D74" i="24"/>
  <c r="E74" i="24"/>
  <c r="C74" i="24"/>
  <c r="C55" i="24"/>
  <c r="E56" i="24"/>
  <c r="D56" i="24"/>
  <c r="C56" i="24"/>
  <c r="D55" i="24"/>
  <c r="E55" i="24"/>
  <c r="E53" i="24"/>
  <c r="D52" i="24"/>
  <c r="E52" i="24"/>
  <c r="C52" i="24"/>
  <c r="D32" i="24"/>
  <c r="E32" i="24"/>
  <c r="C32" i="24"/>
  <c r="D31" i="24"/>
  <c r="E31" i="24"/>
  <c r="C31" i="24"/>
  <c r="D26" i="24"/>
  <c r="E26" i="24"/>
  <c r="C26" i="24"/>
  <c r="E22" i="24"/>
  <c r="D21" i="24"/>
  <c r="E21" i="24"/>
  <c r="C21" i="24"/>
  <c r="D17" i="24"/>
  <c r="E17" i="24"/>
  <c r="C17" i="24"/>
  <c r="D16" i="24"/>
  <c r="E16" i="24"/>
  <c r="C16" i="24"/>
  <c r="E15" i="24"/>
  <c r="E14" i="24"/>
  <c r="E11" i="24"/>
  <c r="F96" i="24" l="1"/>
  <c r="B105" i="24"/>
  <c r="F103" i="24"/>
  <c r="F102" i="24"/>
  <c r="F101" i="24"/>
  <c r="F99" i="24"/>
  <c r="E98" i="24"/>
  <c r="B98" i="24"/>
  <c r="E95" i="24"/>
  <c r="B95" i="24"/>
  <c r="B94" i="24"/>
  <c r="F93" i="24"/>
  <c r="F91" i="24"/>
  <c r="F90" i="24"/>
  <c r="E89" i="24"/>
  <c r="D89" i="24"/>
  <c r="C89" i="24"/>
  <c r="B89" i="24"/>
  <c r="F88" i="24"/>
  <c r="F87" i="24"/>
  <c r="E86" i="24"/>
  <c r="D86" i="24"/>
  <c r="C86" i="24"/>
  <c r="B86" i="24"/>
  <c r="F85" i="24"/>
  <c r="F84" i="24"/>
  <c r="E83" i="24"/>
  <c r="E82" i="24" s="1"/>
  <c r="D83" i="24"/>
  <c r="C83" i="24"/>
  <c r="B83" i="24"/>
  <c r="D82" i="24"/>
  <c r="B82" i="24"/>
  <c r="F81" i="24"/>
  <c r="F80" i="24"/>
  <c r="F79" i="24"/>
  <c r="F77" i="24"/>
  <c r="E76" i="24"/>
  <c r="B76" i="24"/>
  <c r="F74" i="24"/>
  <c r="E73" i="24"/>
  <c r="E72" i="24" s="1"/>
  <c r="B73" i="24"/>
  <c r="B72" i="24" s="1"/>
  <c r="F71" i="24"/>
  <c r="B68" i="24"/>
  <c r="B64" i="24"/>
  <c r="B62" i="24"/>
  <c r="B59" i="24"/>
  <c r="B58" i="24"/>
  <c r="F57" i="24"/>
  <c r="F56" i="24"/>
  <c r="F55" i="24"/>
  <c r="E54" i="24"/>
  <c r="D54" i="24"/>
  <c r="C54" i="24"/>
  <c r="B54" i="24"/>
  <c r="F52" i="24"/>
  <c r="E51" i="24"/>
  <c r="B51" i="24"/>
  <c r="B50" i="24" s="1"/>
  <c r="F49" i="24"/>
  <c r="B44" i="24"/>
  <c r="B41" i="24"/>
  <c r="B38" i="24"/>
  <c r="B35" i="24"/>
  <c r="B34" i="24"/>
  <c r="F33" i="24"/>
  <c r="F32" i="24"/>
  <c r="F31" i="24"/>
  <c r="E30" i="24"/>
  <c r="D30" i="24"/>
  <c r="D29" i="24" s="1"/>
  <c r="C30" i="24"/>
  <c r="C29" i="24" s="1"/>
  <c r="B30" i="24"/>
  <c r="B29" i="24" s="1"/>
  <c r="E29" i="24"/>
  <c r="F28" i="24"/>
  <c r="F26" i="24"/>
  <c r="B25" i="24"/>
  <c r="B24" i="24" s="1"/>
  <c r="F23" i="24"/>
  <c r="F21" i="24"/>
  <c r="E20" i="24"/>
  <c r="B20" i="24"/>
  <c r="B19" i="24" s="1"/>
  <c r="E19" i="24"/>
  <c r="F18" i="24"/>
  <c r="F17" i="24"/>
  <c r="F16" i="24"/>
  <c r="E13" i="24"/>
  <c r="B13" i="24"/>
  <c r="B10" i="24"/>
  <c r="B9" i="24" s="1"/>
  <c r="F83" i="24" l="1"/>
  <c r="E94" i="24"/>
  <c r="F89" i="24"/>
  <c r="F86" i="24"/>
  <c r="E50" i="24"/>
  <c r="F54" i="24"/>
  <c r="F29" i="24"/>
  <c r="B106" i="24"/>
  <c r="F30" i="24"/>
  <c r="C82" i="24"/>
  <c r="F82" i="24" s="1"/>
  <c r="D97" i="24"/>
  <c r="D92" i="24"/>
  <c r="D78" i="24"/>
  <c r="D76" i="24" s="1"/>
  <c r="D75" i="24"/>
  <c r="C92" i="24" l="1"/>
  <c r="F92" i="24"/>
  <c r="D95" i="24"/>
  <c r="D100" i="24"/>
  <c r="D98" i="24" s="1"/>
  <c r="D73" i="24"/>
  <c r="D94" i="24" l="1"/>
  <c r="D72" i="24"/>
  <c r="D70" i="24" l="1"/>
  <c r="D69" i="24"/>
  <c r="D67" i="24"/>
  <c r="D65" i="24"/>
  <c r="D60" i="24"/>
  <c r="E70" i="24"/>
  <c r="E69" i="24"/>
  <c r="E65" i="24"/>
  <c r="E60" i="24"/>
  <c r="D53" i="24"/>
  <c r="D48" i="24"/>
  <c r="D105" i="24" s="1"/>
  <c r="E48" i="24"/>
  <c r="E105" i="24" s="1"/>
  <c r="D47" i="24"/>
  <c r="D46" i="24"/>
  <c r="D45" i="24"/>
  <c r="D43" i="24"/>
  <c r="D42" i="24"/>
  <c r="D40" i="24"/>
  <c r="D39" i="24"/>
  <c r="D36" i="24"/>
  <c r="E47" i="24"/>
  <c r="E46" i="24"/>
  <c r="E45" i="24"/>
  <c r="E43" i="24"/>
  <c r="E42" i="24"/>
  <c r="E40" i="24"/>
  <c r="E39" i="24"/>
  <c r="E37" i="24"/>
  <c r="E36" i="24"/>
  <c r="D27" i="24"/>
  <c r="D25" i="24" s="1"/>
  <c r="D24" i="24" s="1"/>
  <c r="E27" i="24"/>
  <c r="E25" i="24" s="1"/>
  <c r="E24" i="24" s="1"/>
  <c r="D15" i="24"/>
  <c r="D14" i="24"/>
  <c r="D11" i="24"/>
  <c r="D66" i="24" l="1"/>
  <c r="E66" i="24"/>
  <c r="E67" i="24"/>
  <c r="D61" i="24"/>
  <c r="E61" i="24"/>
  <c r="E44" i="24"/>
  <c r="E12" i="24"/>
  <c r="E10" i="24" s="1"/>
  <c r="E9" i="24" s="1"/>
  <c r="D13" i="24"/>
  <c r="E68" i="24"/>
  <c r="D59" i="24"/>
  <c r="E64" i="24"/>
  <c r="E59" i="24"/>
  <c r="E63" i="24"/>
  <c r="E62" i="24" s="1"/>
  <c r="D63" i="24"/>
  <c r="D62" i="24" s="1"/>
  <c r="D68" i="24"/>
  <c r="D64" i="24"/>
  <c r="D38" i="24"/>
  <c r="D51" i="24"/>
  <c r="D22" i="24"/>
  <c r="D12" i="24"/>
  <c r="D10" i="24" s="1"/>
  <c r="D9" i="24" s="1"/>
  <c r="D41" i="24"/>
  <c r="E35" i="24"/>
  <c r="E38" i="24"/>
  <c r="E41" i="24"/>
  <c r="D37" i="24"/>
  <c r="F37" i="24" s="1"/>
  <c r="C48" i="24"/>
  <c r="D44" i="24"/>
  <c r="D58" i="24" l="1"/>
  <c r="E58" i="24"/>
  <c r="D50" i="24"/>
  <c r="D20" i="24"/>
  <c r="E34" i="24"/>
  <c r="C105" i="24"/>
  <c r="F105" i="24" s="1"/>
  <c r="F48" i="24"/>
  <c r="D35" i="24"/>
  <c r="D34" i="24" s="1"/>
  <c r="E104" i="24" l="1"/>
  <c r="E106" i="24" s="1"/>
  <c r="E108" i="24" s="1"/>
  <c r="D19" i="24"/>
  <c r="C61" i="24" l="1"/>
  <c r="F61" i="24" s="1"/>
  <c r="C70" i="24"/>
  <c r="C67" i="24"/>
  <c r="D104" i="24"/>
  <c r="D106" i="24" s="1"/>
  <c r="D108" i="24" s="1"/>
  <c r="F70" i="24" l="1"/>
  <c r="F67" i="24"/>
  <c r="C39" i="24"/>
  <c r="C36" i="24"/>
  <c r="F36" i="24" s="1"/>
  <c r="C60" i="24" l="1"/>
  <c r="C63" i="24"/>
  <c r="C65" i="24"/>
  <c r="F65" i="24" s="1"/>
  <c r="C69" i="24"/>
  <c r="C97" i="24"/>
  <c r="C78" i="24"/>
  <c r="C66" i="24"/>
  <c r="C100" i="24"/>
  <c r="C75" i="24"/>
  <c r="C53" i="24"/>
  <c r="C27" i="24"/>
  <c r="C40" i="24"/>
  <c r="F40" i="24" s="1"/>
  <c r="C42" i="24"/>
  <c r="F39" i="24"/>
  <c r="C38" i="24"/>
  <c r="F38" i="24" s="1"/>
  <c r="C43" i="24"/>
  <c r="F43" i="24" s="1"/>
  <c r="C45" i="24"/>
  <c r="F45" i="24" s="1"/>
  <c r="C47" i="24"/>
  <c r="F47" i="24" s="1"/>
  <c r="C35" i="24"/>
  <c r="F35" i="24" s="1"/>
  <c r="C46" i="24"/>
  <c r="F69" i="24" l="1"/>
  <c r="C68" i="24"/>
  <c r="F68" i="24" s="1"/>
  <c r="C62" i="24"/>
  <c r="F62" i="24" s="1"/>
  <c r="F63" i="24"/>
  <c r="C59" i="24"/>
  <c r="F59" i="24" s="1"/>
  <c r="F60" i="24"/>
  <c r="C95" i="24"/>
  <c r="F95" i="24" s="1"/>
  <c r="F97" i="24"/>
  <c r="F78" i="24"/>
  <c r="C76" i="24"/>
  <c r="F76" i="24" s="1"/>
  <c r="F66" i="24"/>
  <c r="C64" i="24"/>
  <c r="C98" i="24"/>
  <c r="F100" i="24"/>
  <c r="C73" i="24"/>
  <c r="F75" i="24"/>
  <c r="C51" i="24"/>
  <c r="F53" i="24"/>
  <c r="C25" i="24"/>
  <c r="F27" i="24"/>
  <c r="F42" i="24"/>
  <c r="C41" i="24"/>
  <c r="F41" i="24" s="1"/>
  <c r="C44" i="24"/>
  <c r="F46" i="24"/>
  <c r="F64" i="24" l="1"/>
  <c r="C58" i="24"/>
  <c r="F58" i="24" s="1"/>
  <c r="C94" i="24"/>
  <c r="F94" i="24" s="1"/>
  <c r="F98" i="24"/>
  <c r="C72" i="24"/>
  <c r="F72" i="24" s="1"/>
  <c r="F73" i="24"/>
  <c r="C50" i="24"/>
  <c r="F50" i="24" s="1"/>
  <c r="F51" i="24"/>
  <c r="F25" i="24"/>
  <c r="C24" i="24"/>
  <c r="F24" i="24" s="1"/>
  <c r="C22" i="24"/>
  <c r="F44" i="24"/>
  <c r="C34" i="24"/>
  <c r="C14" i="24" l="1"/>
  <c r="F14" i="24" s="1"/>
  <c r="C11" i="24"/>
  <c r="F11" i="24" s="1"/>
  <c r="C20" i="24"/>
  <c r="F22" i="24"/>
  <c r="C12" i="24"/>
  <c r="C15" i="24"/>
  <c r="F34" i="24"/>
  <c r="C19" i="24" l="1"/>
  <c r="F19" i="24" s="1"/>
  <c r="F20" i="24"/>
  <c r="C10" i="24"/>
  <c r="F10" i="24" s="1"/>
  <c r="F12" i="24"/>
  <c r="F15" i="24"/>
  <c r="C13" i="24"/>
  <c r="C9" i="24" l="1"/>
  <c r="F13" i="24"/>
  <c r="F9" i="24" l="1"/>
  <c r="C104" i="24"/>
  <c r="F104" i="24" l="1"/>
  <c r="C106" i="24"/>
  <c r="F106" i="24" l="1"/>
  <c r="C108" i="24"/>
</calcChain>
</file>

<file path=xl/sharedStrings.xml><?xml version="1.0" encoding="utf-8"?>
<sst xmlns="http://schemas.openxmlformats.org/spreadsheetml/2006/main" count="1126" uniqueCount="366">
  <si>
    <t>รวมทั้งสิ้น</t>
  </si>
  <si>
    <t>แผน</t>
  </si>
  <si>
    <t>ผล</t>
  </si>
  <si>
    <t>งวดที่ 1 (ต.ค. - ม.ค.)</t>
  </si>
  <si>
    <t>งวดที่ 2 (ก.พ. - พ.ค.)</t>
  </si>
  <si>
    <t>งวดที่ 3 (มิ.ย. - ก.ย.)</t>
  </si>
  <si>
    <t>แผน/</t>
  </si>
  <si>
    <t>ผู้รายงาน..........................................................................</t>
  </si>
  <si>
    <t xml:space="preserve">ตำแหน่ง : </t>
  </si>
  <si>
    <t>ผู้รายงาน : …………………………………...…..</t>
  </si>
  <si>
    <t>ผู้พิจารณา : .............................................</t>
  </si>
  <si>
    <t>หัวหน้าหน่วยงาน  :.............................................</t>
  </si>
  <si>
    <t xml:space="preserve">ผู้ให้ความเห็นชอบ  : .............................................. </t>
  </si>
  <si>
    <t>งาน/โครงการตามแผนยุทธศาสตร์/งบรายจ่าย/รายการ</t>
  </si>
  <si>
    <t>แผนการปฏิบัติงานและการใช้จ่ายงบประมาณรายจ่ายประจำปีงบประมาณ พ.ศ. 2565</t>
  </si>
  <si>
    <t>หน่วยงาน : สำนักงานเขตทวีวัฒนา</t>
  </si>
  <si>
    <t xml:space="preserve">              - ค่าอาหารทำการนอกเวลา</t>
  </si>
  <si>
    <t>ฝ่ายปกครอง</t>
  </si>
  <si>
    <t>ฝ่ายทะเบียน</t>
  </si>
  <si>
    <t>ฝ่ายการคลัง</t>
  </si>
  <si>
    <t>ฝ่ายรายได้</t>
  </si>
  <si>
    <t>ฝ่ายเทศกิจ</t>
  </si>
  <si>
    <t>ฝ่ายโยธา</t>
  </si>
  <si>
    <t>ฝ่ายพัฒนาชุมชนและสวัสดิการสังคม</t>
  </si>
  <si>
    <t>ฝ่ายสิ่งแวดล้อมและสุขาภิบาล</t>
  </si>
  <si>
    <t>ฝ่ายการศึกษา</t>
  </si>
  <si>
    <t>หน่วย : บาท</t>
  </si>
  <si>
    <t>ฝ่าย/งาน/โครงการตามแผนยุทธศาสตร์/งบรายจ่าย</t>
  </si>
  <si>
    <t>งบประมาณตามโครงสร้างงาน</t>
  </si>
  <si>
    <t>งานที่ 1 : อำนวยการและบริหารสำนักงานเขต</t>
  </si>
  <si>
    <t xml:space="preserve">                 1) งบบุคลากร</t>
  </si>
  <si>
    <t xml:space="preserve">                 2) งบดำเนินงาน</t>
  </si>
  <si>
    <t>งานที่ 2 : ปกครอง</t>
  </si>
  <si>
    <t xml:space="preserve">                 3) งบรายจ่ายอื่น</t>
  </si>
  <si>
    <t>งบประมาณสำนักสนับสนุนให้สำนักงานเขต</t>
  </si>
  <si>
    <t>งานที่ 1 : บริหารทั่วไปและบริการทะเบียน</t>
  </si>
  <si>
    <t>งานที่ 1 : บริหารงานทั่วไปและบริหารการคลัง</t>
  </si>
  <si>
    <t>งานที่ 1 : บริหารงานทั่วไปและจัดเก็บรายได้</t>
  </si>
  <si>
    <t>ฝ่ายรักษาความสะอาดและสวนสาธารณะ</t>
  </si>
  <si>
    <t>งานที่ 1 : บริหารงานทั่วไปฝ่ายรักษาความสะอาด</t>
  </si>
  <si>
    <t>งานที่ 2 : กวาดทำความสะอาดที่และทางสาธารณะ</t>
  </si>
  <si>
    <t>งานที่ 3 : เก็บขยะมูลฝอยและขนถ่ายสิ่งปฏิกูล</t>
  </si>
  <si>
    <t>งานที่ 4 : ดูแลสวนและพื้นที่สีเขียว</t>
  </si>
  <si>
    <t>งานที่ 1 : บริหารทั่วไปและสอบสวนดำเนินคดี</t>
  </si>
  <si>
    <t xml:space="preserve">                 งบดำเนินงาน</t>
  </si>
  <si>
    <t>งานที่ 2 : ตรวจและบังคับใช้กฎหมาย</t>
  </si>
  <si>
    <t>งานที่ 1 : บริหารทั่วไปฝ่ายโยธา</t>
  </si>
  <si>
    <t>งานที่ 2 : อนุญาตก่อสร้าง ควบคุมอาคารและผังเมือง</t>
  </si>
  <si>
    <t>งานที่ 3 : บำรุงรักษาซ่อมแซม</t>
  </si>
  <si>
    <t>งานที่ 4 : ระบายน้ำและแก้ไขปัญหาน้ำท่วม</t>
  </si>
  <si>
    <t>งานที่ 1 : บริหารทั่วไปฝ่ายพัฒนาชุมชน</t>
  </si>
  <si>
    <t>งานที่ 2 : พัฒนาชุมชนและบริการสังคม</t>
  </si>
  <si>
    <t>งานที่ 1 : บริหารทั่วไปฝ่ายสิ่งแวดล้อมและสุขาภิบาล</t>
  </si>
  <si>
    <t>งานที่ 2 : สุขาภิบาลอาหารและอนามัยสิ่งแวดล้อม</t>
  </si>
  <si>
    <t>งานที่ 3 : ป้องกันและควบคุมโรค</t>
  </si>
  <si>
    <t>งานที่ 1 : บริหารทั่วไปฝ่ายการศึกษา</t>
  </si>
  <si>
    <t>งานที่ 2 : งบประมาณโรงเรียน</t>
  </si>
  <si>
    <t xml:space="preserve">                 3) งบอุดหนุน</t>
  </si>
  <si>
    <t xml:space="preserve">                 4) งบรายจ่ายอื่น</t>
  </si>
  <si>
    <t>รวมงบประมาณตามโครงสร้างงาน</t>
  </si>
  <si>
    <t>รวมงบประมาณสำนักสนับสนุนให้สำนักงานเขต</t>
  </si>
  <si>
    <t xml:space="preserve">                 งบบุคลากร</t>
  </si>
  <si>
    <t>ค่าตอบแทน ใช้สอยและวัสดุ</t>
  </si>
  <si>
    <t>งวดที่ 3</t>
  </si>
  <si>
    <t xml:space="preserve">              (                                )</t>
  </si>
  <si>
    <t xml:space="preserve">                       (                                  )</t>
  </si>
  <si>
    <t xml:space="preserve">งวดที่ 1 </t>
  </si>
  <si>
    <t xml:space="preserve">งวดที่ 2 </t>
  </si>
  <si>
    <t xml:space="preserve">  ค่าตอบแทน</t>
  </si>
  <si>
    <t xml:space="preserve">  ค่าใช้สอย</t>
  </si>
  <si>
    <t xml:space="preserve">  ค่าวัสดุ</t>
  </si>
  <si>
    <t>งานที่ 1 : งานอำนวยการและบริหารสำนักงานเขต</t>
  </si>
  <si>
    <t>แผนการปฏิบัติงานและการใช้จ่ายงบประมาณประจำปีงบประมาณ พ.ศ. 2566</t>
  </si>
  <si>
    <t>1. งบดำเนินงาน</t>
  </si>
  <si>
    <t>(ตุลาคม 65 - มกราคม 66)</t>
  </si>
  <si>
    <t>(กุมภาพันธ์ 65 - พฤษภาคม 66)</t>
  </si>
  <si>
    <t>(มิถุนายน 65 - กันยายน 66)</t>
  </si>
  <si>
    <t xml:space="preserve">   </t>
  </si>
  <si>
    <t>รวมงบประมาณตามแผนยุทธศาสตร์</t>
  </si>
  <si>
    <t>1. งบรายจ่ายอื่น</t>
  </si>
  <si>
    <t>งานรายจ่ายบุคลากร</t>
  </si>
  <si>
    <t xml:space="preserve">     งบบุคลากร</t>
  </si>
  <si>
    <r>
      <rPr>
        <b/>
        <sz val="16"/>
        <color theme="1"/>
        <rFont val="TH SarabunPSK"/>
        <family val="2"/>
      </rPr>
      <t xml:space="preserve">    </t>
    </r>
    <r>
      <rPr>
        <b/>
        <u/>
        <sz val="16"/>
        <color theme="1"/>
        <rFont val="TH SarabunPSK"/>
        <family val="2"/>
      </rPr>
      <t>ค่าตอบแทน ใช้สอยและวัสดุ</t>
    </r>
  </si>
  <si>
    <t>- เงินตอบแทนพิเศษของข้าราชการ</t>
  </si>
  <si>
    <t>- เงินสมทบกองทุนประกันสังคม</t>
  </si>
  <si>
    <t>- เงินสมทบกองทุนเงินทดแทน</t>
  </si>
  <si>
    <t>ผู้รายงาน......................................................</t>
  </si>
  <si>
    <t>วัน/เดือน/ปี      :                                 โทร:</t>
  </si>
  <si>
    <t>โครงการตามแผนยุทธศาสตร์</t>
  </si>
  <si>
    <t xml:space="preserve">              (นางสาวนงคลักษณ์  โคเต็ม)</t>
  </si>
  <si>
    <t>ตำแหน่ง :       หัวหน้าฝ่ายการคลัง</t>
  </si>
  <si>
    <t xml:space="preserve">                 สำนักงานเขตทวีวัฒนา</t>
  </si>
  <si>
    <t xml:space="preserve">                            (นายดิชา  คงศรี)</t>
  </si>
  <si>
    <t>ตำแหน่ง        ผู้อำนวยการสำนักงานเขตทวีวัฒนา</t>
  </si>
  <si>
    <t>วัน/เดือน/ปี  :                                       โทร:  5530</t>
  </si>
  <si>
    <t>วัน/เดือน/ปี :                                             โทร:  5501</t>
  </si>
  <si>
    <t>วัน/เดือน/ปี      :                                   โทร:</t>
  </si>
  <si>
    <t>ฝ่าย: ..................</t>
  </si>
  <si>
    <t>แผน/ผลการปฏิบัติงานและการใช้จ่ายงบประมาณรายจ่ายประจำปีงบประมาณ พ.ศ. 2567</t>
  </si>
  <si>
    <t>ฝ่าย: ทะเบียน</t>
  </si>
  <si>
    <t xml:space="preserve">              -ค่าซ่อมแซมยานพาหนะ</t>
  </si>
  <si>
    <t xml:space="preserve">              -ค่าซ่อมแซมครุภณฑ์</t>
  </si>
  <si>
    <t xml:space="preserve">              -ค่าจ้างเหมาบริหารเป็นรายบุคคล</t>
  </si>
  <si>
    <t xml:space="preserve">             -ค่าวัสดุสำนักงาน</t>
  </si>
  <si>
    <t xml:space="preserve">             -ค่าวัสดุอุปกรณ์คอมพิวเตอร์</t>
  </si>
  <si>
    <t xml:space="preserve">             -ค่าวัสดุยานพาหนะ</t>
  </si>
  <si>
    <t xml:space="preserve">             -ค่าเครื่องแต่งกาย</t>
  </si>
  <si>
    <t xml:space="preserve">             -ชุดแต่งกายสำหรับเจ้าหน้าที่ประจำศูนย์บริหาร</t>
  </si>
  <si>
    <t xml:space="preserve">              ราชการ ฉับไวใสสะอาด(Bangkok Fast &amp; Clear</t>
  </si>
  <si>
    <t xml:space="preserve">              : BFC)</t>
  </si>
  <si>
    <t xml:space="preserve">            - ค่าตอบแทนเจ้าหน้าที่เก็บขนมูลฝอย</t>
  </si>
  <si>
    <t xml:space="preserve">            - ค่าตอบแทนเจ้าหน้าที่เก็บขนสิ่งปฏิกูล</t>
  </si>
  <si>
    <t xml:space="preserve">            - ค่าเครื่องแบบชุดปฏิบัติงาน</t>
  </si>
  <si>
    <t xml:space="preserve">    -</t>
  </si>
  <si>
    <t xml:space="preserve"> -</t>
  </si>
  <si>
    <t xml:space="preserve">          ค่าใช้สอย</t>
  </si>
  <si>
    <t xml:space="preserve">          - ค่าซ่อมแซมยานพาหนะ</t>
  </si>
  <si>
    <t xml:space="preserve">                   -</t>
  </si>
  <si>
    <t xml:space="preserve">          - ค่าซ่อมแซมครุภัณฑ์</t>
  </si>
  <si>
    <t xml:space="preserve">                     -</t>
  </si>
  <si>
    <t xml:space="preserve">                ถนนพุทธมณฑลสาย 2 (วงแหวน)</t>
  </si>
  <si>
    <t>ฝ่าย: รายได้</t>
  </si>
  <si>
    <t>-</t>
  </si>
  <si>
    <t xml:space="preserve">              -ค่าจ้างเหมาบริการเป็นรายบุคคล</t>
  </si>
  <si>
    <t xml:space="preserve">              -ค่าวัสดุสำนักงาน</t>
  </si>
  <si>
    <t xml:space="preserve">              -ค่าวัสดุอุปกรณ์คอมพิวเตอร์</t>
  </si>
  <si>
    <t xml:space="preserve">              -ค่าวัสดุยานพาหนะ</t>
  </si>
  <si>
    <t xml:space="preserve">              -ค่าเครื่องแต่งกาย</t>
  </si>
  <si>
    <t>ฝ่าย: การคลัง</t>
  </si>
  <si>
    <t>งานที่ 1 : งานบริหารทั่วไปและบริหารการคลัง</t>
  </si>
  <si>
    <t xml:space="preserve">        - ค่าอาหารทำการนอกเวลา</t>
  </si>
  <si>
    <t xml:space="preserve">        - ค่าซ่อมแซมยานพาหนะ</t>
  </si>
  <si>
    <t xml:space="preserve">        - ค่าซ่อมแซมครุภัณฑ์</t>
  </si>
  <si>
    <t xml:space="preserve">        - ค่าวัสดุสำนักงาน </t>
  </si>
  <si>
    <t xml:space="preserve">        - ค่าวัสดุอุปกรณ์คอมพิวเตอร์</t>
  </si>
  <si>
    <t xml:space="preserve">        - ค่าวัสดุยานพาหนะ</t>
  </si>
  <si>
    <t xml:space="preserve">        - ค่าเครื่องแต่งกาย</t>
  </si>
  <si>
    <t xml:space="preserve"> </t>
  </si>
  <si>
    <t>ต.ค.66 - ม.ค.67</t>
  </si>
  <si>
    <t>ก.พ.67 - พ.ค.67</t>
  </si>
  <si>
    <t>มิ.ย.67 - ก.ย.67</t>
  </si>
  <si>
    <t>งานที่ 1 : งานบริหารทั่วไปและบริการทะเบียน</t>
  </si>
  <si>
    <t>งานที่ 1 : งานบริหารทั่วไปและจัดเก็บรายได้</t>
  </si>
  <si>
    <t xml:space="preserve">ฝ่าย: รักษาความสะอาดและสวนสาธารณะ </t>
  </si>
  <si>
    <t>งานที่ 1 : งานบริหารทั่วไปฝ่ายรักษาความสะอาด</t>
  </si>
  <si>
    <t>ฝ่าย:   เทศกิจ</t>
  </si>
  <si>
    <t>งานที่ 1 : งานบริหารและบังคับการเทศกิจ</t>
  </si>
  <si>
    <t xml:space="preserve"> - ค่าซ่อมแซมครุภัณฑ์</t>
  </si>
  <si>
    <t>ฝ่าย: ฝ่ายสิ่งแวดล้อมและสุขาภิบาล</t>
  </si>
  <si>
    <t>งานที่ 1 : งานบริหารทั่วไปฝ่ายสิ่งแวดล้อมและสุขาภิบาล</t>
  </si>
  <si>
    <t xml:space="preserve">              - ค่าซ่อมแซมยานพาหนะ</t>
  </si>
  <si>
    <t xml:space="preserve">              - ค่ารับรอง</t>
  </si>
  <si>
    <t xml:space="preserve">              - ค่าซ่อมแซมครุภัณฑ์</t>
  </si>
  <si>
    <t xml:space="preserve">              - ค่าวัสดุอุปกรณ์คอมพิวเตอร์</t>
  </si>
  <si>
    <t xml:space="preserve">              - ค่าวัสดุยานพาหนะ</t>
  </si>
  <si>
    <t xml:space="preserve">              - ค่าวัสดุสำนักงาน</t>
  </si>
  <si>
    <t xml:space="preserve">              - ค่าเครื่องแต่งกาย</t>
  </si>
  <si>
    <t>งานที่ 2 : งานสุขาภิบาลอาหารและอนามัยสิ่งแวดล้อม</t>
  </si>
  <si>
    <t xml:space="preserve">              - ค่าจ้างเหมาบริการเป็นรายบุคคล</t>
  </si>
  <si>
    <t xml:space="preserve">              - ค่าตัวอย่างผักสด</t>
  </si>
  <si>
    <t>2. งบรายจ่ายอื่น</t>
  </si>
  <si>
    <t xml:space="preserve">    - ค่าใช้จ่ายโครงการกรุงเทพฯ เมืองอาหารปลอดภัย</t>
  </si>
  <si>
    <t>งานที่ 3 : งานป้องกันและควบคุมโรค</t>
  </si>
  <si>
    <t xml:space="preserve">              - ค่าเบี้ยประชุม</t>
  </si>
  <si>
    <t xml:space="preserve">  - ค่าใช้จ่ายในการป้องกันและควบคุมโรคไข้เลือดออก</t>
  </si>
  <si>
    <t xml:space="preserve">    ในพื้นที่เขตทวีวัฒนา</t>
  </si>
  <si>
    <t xml:space="preserve">  - ค่าใช้จ่ายในการบูรณาการความร่วมมือในการพัฒนาประสิทธิภาพ</t>
  </si>
  <si>
    <t xml:space="preserve">    การแก้ไขปัญหาโรคไข้เลือดออกในพื้นที่กรุงเทพมหานคร</t>
  </si>
  <si>
    <t>.</t>
  </si>
  <si>
    <t>ฝ่าย: โยธา</t>
  </si>
  <si>
    <t xml:space="preserve">              - ค่าซ่อมแซมยานพาหนะ </t>
  </si>
  <si>
    <t xml:space="preserve">              - ค่าซ่อมแซมครุภัณฑ์ </t>
  </si>
  <si>
    <t xml:space="preserve">              - ค่าวัสดุอุปกรณ์คอมพิวเตอร์ </t>
  </si>
  <si>
    <t xml:space="preserve">              - ค่าวัสดุยานพาหนะ </t>
  </si>
  <si>
    <t>งานที่ 2 : งานอนุญาตก่อสร้าง ควบคุมอาคารและผังเมือง</t>
  </si>
  <si>
    <t xml:space="preserve">              - ค่าวัสดุป้องกันอุบัติภัย </t>
  </si>
  <si>
    <t>งานที่ 3 : งานบำรุงรักษาซ่อมแซม</t>
  </si>
  <si>
    <t xml:space="preserve">ค่าซ่อมแซมถนน ตรอก ซอย สะพานและสิ่งสาธารณประโยชน์ </t>
  </si>
  <si>
    <t xml:space="preserve">              - ค่าซ่อมแซมไฟฟ้าสาธารณะ </t>
  </si>
  <si>
    <t xml:space="preserve">              - ค่าวัสดุก่อสร้าง </t>
  </si>
  <si>
    <t xml:space="preserve">             - ค่าเครื่องแต่งกาย </t>
  </si>
  <si>
    <t xml:space="preserve">ค่าวัสดุสำหรับหน่วยบริการเร่งด่วนกรุงเทพมหานคร (Best) </t>
  </si>
  <si>
    <t>งานที่ 4 : งานระบายน้ำและแก้ไขปัญหาน้ำท่วม</t>
  </si>
  <si>
    <t xml:space="preserve">              - ค่าจ้างเหมาล้างทำความสะอาดท่อระบายน้ำ</t>
  </si>
  <si>
    <t xml:space="preserve">               - ค่าวัสดุอุปกรณ์ทำความสะอาดท่อระบายน้ำ</t>
  </si>
  <si>
    <t xml:space="preserve">               - ค่าวัสดุอุปกรณ์บำรุงรักษาระบบระบายน้ำ</t>
  </si>
  <si>
    <t xml:space="preserve">               - ค่าเครื่องแต่งกาย</t>
  </si>
  <si>
    <t xml:space="preserve">              - ค่าวัสดุป้องกันอุบัติภัย</t>
  </si>
  <si>
    <t>ฝ่าย:พัฒนาชุมชนและสวัสดิการสังคม</t>
  </si>
  <si>
    <t>งานที่ 1 : งานบริหารทั่วไปฝ่ายพัฒนาชุมชน</t>
  </si>
  <si>
    <t xml:space="preserve">                - ค่าอาหารทำการนอกเวลา</t>
  </si>
  <si>
    <t xml:space="preserve">                 - ค่าซ่อมแซมยานพาหนะ</t>
  </si>
  <si>
    <t xml:space="preserve">                 - ค่าซ่อมแซมครุภัณฑ์</t>
  </si>
  <si>
    <r>
      <t xml:space="preserve">          </t>
    </r>
    <r>
      <rPr>
        <b/>
        <sz val="16"/>
        <color rgb="FF000000"/>
        <rFont val="TH SarabunPSK"/>
        <family val="2"/>
      </rPr>
      <t>ค่าวัสดุ</t>
    </r>
  </si>
  <si>
    <t xml:space="preserve">                 - ค่าวัสดุสำนักงาน</t>
  </si>
  <si>
    <t xml:space="preserve">                 - ค่าวัสดุอุปกรณ์คอมพิวเตอร์</t>
  </si>
  <si>
    <t xml:space="preserve">                 - ค่าวัสดุยานพาหนะ</t>
  </si>
  <si>
    <t xml:space="preserve">                 - ค่าเครื่องแต่งกาย</t>
  </si>
  <si>
    <t>งานที่ 2 : งานพัฒนาชุมชนและบริการสังคม</t>
  </si>
  <si>
    <t xml:space="preserve">              - ค่าตอบแทนอาสาสมัครปฏิบัติงานด้านเด็ก สตรี</t>
  </si>
  <si>
    <t xml:space="preserve">              - ค่าตอบแทนอาสาสมัครปฏิบัติงานด้านพัฒนา</t>
  </si>
  <si>
    <t xml:space="preserve">                สังคม</t>
  </si>
  <si>
    <t xml:space="preserve">              - ค่าตอบแทนอาสาสมัครผู้ดูแลเด็ก</t>
  </si>
  <si>
    <t xml:space="preserve">              - ค่าตอบแทนอาสาสมัครบ้านหนังสือ</t>
  </si>
  <si>
    <t xml:space="preserve">              - ค่าตอบแทนกรรมการชุมชน</t>
  </si>
  <si>
    <t xml:space="preserve">                ด้านการกีฬาและนันทนาการ</t>
  </si>
  <si>
    <t xml:space="preserve">              - ค่าบำรุงรักษาซ่อมแซมเครื่องปรับอากาศ</t>
  </si>
  <si>
    <t xml:space="preserve">              - ค่าเบี้ยเลี้ยงและค่าพาหนะ</t>
  </si>
  <si>
    <t xml:space="preserve">              - ค่าวัสดุอุปกรณ์การเรียนการสอน</t>
  </si>
  <si>
    <t xml:space="preserve">               - ค่าวัสดุสำหรับบ้านหนังสือ</t>
  </si>
  <si>
    <t xml:space="preserve">               - ค่าอาหารกลางวันและอาหารเสริม (นม)</t>
  </si>
  <si>
    <t xml:space="preserve">              - ค่าใช้จ่ายในการสนับสนุนการดำเนินงาน</t>
  </si>
  <si>
    <t xml:space="preserve">              - ค่าใช้จ่ายในการสัมมนาศึกษาดูงาน</t>
  </si>
  <si>
    <t xml:space="preserve">                เศรษฐกิจพอเพียง</t>
  </si>
  <si>
    <t xml:space="preserve">     - ค่าใช้จ่ายในการสัมมนาศึกษาดูงาน</t>
  </si>
  <si>
    <t xml:space="preserve">     - ค่าใช้จ่ายในการฝึกอบรมวิชาชีพเสริมรายได้</t>
  </si>
  <si>
    <t xml:space="preserve">     - ค่าใช้จ่ายในการจัดงานวันสำคัญอนุรักษ์</t>
  </si>
  <si>
    <t xml:space="preserve">       สืบสานวัฒนธรรมประเพณี</t>
  </si>
  <si>
    <t xml:space="preserve">     - ค่าใช้จ่ายในการส่งเสริมกิจการสภาเด็ก</t>
  </si>
  <si>
    <t xml:space="preserve">       และเยาวชนเขต</t>
  </si>
  <si>
    <t xml:space="preserve">     - ค่าใช้จ่ายในการส่งเสริมกิจกรรมสโมสรกีฬา</t>
  </si>
  <si>
    <t xml:space="preserve">       และลานกีฬา</t>
  </si>
  <si>
    <t xml:space="preserve">     - ค่าใช้จ่ายในการดำเนินงานศูนย์บริการ</t>
  </si>
  <si>
    <t xml:space="preserve">       และถ่ายทอดเทคโนโลยีการเกษตร</t>
  </si>
  <si>
    <t xml:space="preserve">     - ค่าใช้จ่ายในการส่งเสริมการทำเกษตรทฤษฏีใหม่</t>
  </si>
  <si>
    <t xml:space="preserve">     - ค่าใช้จ่ายโครงการ รู้ใช้ รู้เก็บ คนกรุงเทพฯ</t>
  </si>
  <si>
    <t xml:space="preserve">       ชีวิตมั่นคง</t>
  </si>
  <si>
    <t>ค่าวัสดุ</t>
  </si>
  <si>
    <t xml:space="preserve">             - ค่าวัสดุป้องกันอุบัติภัย</t>
  </si>
  <si>
    <t xml:space="preserve">             - ค่าเครื่องแบบชุดปฏิบัติงาน</t>
  </si>
  <si>
    <t xml:space="preserve">            ค่าตอบแทน</t>
  </si>
  <si>
    <t xml:space="preserve">            - ค่าตอบแทนอาสาสมัครชักลากมูลฝอยในชุมชน</t>
  </si>
  <si>
    <t xml:space="preserve">           ค่าวัสดุ</t>
  </si>
  <si>
    <t xml:space="preserve">            - ค่าวัสดุอุปกรณ์ในการขนถ่ายสิ่งปฏิกูล</t>
  </si>
  <si>
    <t>งานที่ 2 : งานกวาดทำความสะอาดที่และทางสาธารณะ</t>
  </si>
  <si>
    <t>งานที่ 3 : งานเก็บขยะมูลฝอยและขนถ่ายสิ่งปฏิกูล</t>
  </si>
  <si>
    <t>งานที่ 4 : งานดูแลสวนและพื้นที่สีเขียว</t>
  </si>
  <si>
    <t>ฝ่าย : การศึกษา</t>
  </si>
  <si>
    <t>งวดที่ 1</t>
  </si>
  <si>
    <t>งวดที่ 2</t>
  </si>
  <si>
    <t>งานที่ 1 : งานบริหารทั่วไปฝ่ายการศึกษา</t>
  </si>
  <si>
    <t xml:space="preserve">             1.  งบดำเนินงาน</t>
  </si>
  <si>
    <r>
      <t xml:space="preserve">             </t>
    </r>
    <r>
      <rPr>
        <b/>
        <u/>
        <sz val="14"/>
        <color rgb="FF000000"/>
        <rFont val="TH SarabunPSK"/>
        <family val="2"/>
      </rPr>
      <t>ค่าตอบแทน ใช้สอยและวัสดุ</t>
    </r>
  </si>
  <si>
    <t xml:space="preserve">             ค่าตอบแทน</t>
  </si>
  <si>
    <t xml:space="preserve">             - ค่าอาหารทำการนอกเวลา</t>
  </si>
  <si>
    <t xml:space="preserve">             ค่าใช้สอย</t>
  </si>
  <si>
    <t xml:space="preserve">             - ค่าซ่อมแซมยานพาหนะ</t>
  </si>
  <si>
    <t xml:space="preserve">             - ค่าซ่อมแซมครุภัณฑ์</t>
  </si>
  <si>
    <t xml:space="preserve">             ค่าวัสดุ</t>
  </si>
  <si>
    <t xml:space="preserve">             - ค่าวัสดุสำนักงาน</t>
  </si>
  <si>
    <t xml:space="preserve">             - ค่าวัสดุอุปกรณ์คอมพิวเตอร์</t>
  </si>
  <si>
    <t xml:space="preserve">             - ค่าวัสดุยานพาหนะ</t>
  </si>
  <si>
    <t xml:space="preserve">             - ค่าเครื่องแต่งกาย</t>
  </si>
  <si>
    <t>งานที่ 2 : งานงบประมาณโรงเรียน</t>
  </si>
  <si>
    <t xml:space="preserve">             - ค่านิตยภัต</t>
  </si>
  <si>
    <t xml:space="preserve">             - ค่าตอบแทนบุคคลภายนอกช่วยปฏิบัติราชการด้านการสอนภาษาอังกฤษเพื่อทักษะชีวิต</t>
  </si>
  <si>
    <t xml:space="preserve">             - ค่าซ่อมแซมเครื่องดนตรีและอุปกรณ์</t>
  </si>
  <si>
    <t xml:space="preserve">             - ค่าซ่อมแซมโรงเรียน</t>
  </si>
  <si>
    <t xml:space="preserve">             - ค่าซ่อมแซมครุภัณฑ์โรงเรียนขยายโอกาส</t>
  </si>
  <si>
    <t xml:space="preserve">             - ค่าจ้างเหมาทำความสะอาดโรงเรียนในสังกัดกรุงเทพมหานคร</t>
  </si>
  <si>
    <t xml:space="preserve">             - ค่าจ้างเหมายามรักษาความปลอดภัยในโรงเรียนสังกัดกรุงเทพมหานคร</t>
  </si>
  <si>
    <t xml:space="preserve">             - ค่าจ้างเหมาบริการเป็นรายบุคคล</t>
  </si>
  <si>
    <t xml:space="preserve">             - ค่าจ้างเหมาป้องกันและกำจัดปลวกภายในโรงเรียนสังกัดกรุงเทพมหานคร</t>
  </si>
  <si>
    <t xml:space="preserve">             - ค่าจ้างเหมาเดินสายและติดตั้งอุปกรณ์ไฟฟ้าของโรงเรียนคลองมหาสวัสดิ์</t>
  </si>
  <si>
    <t xml:space="preserve">             - ค่าจ้างเหมาเดินสายและติดตั้งอุปกรณ์ไฟฟ้าของโรงเรียนคลองบางพรหม</t>
  </si>
  <si>
    <t xml:space="preserve">             - ค่าเครื่องแบบนักเรียน</t>
  </si>
  <si>
    <t xml:space="preserve">             - ค่าวัสดุการสอนวิทยาศาสตร์</t>
  </si>
  <si>
    <t xml:space="preserve">             - ค่าหนังสือเรียน</t>
  </si>
  <si>
    <t xml:space="preserve">             - ค่าวัสดุอุปกรณ์การสอน(โรงเรียนขยายโอกาสฯ)</t>
  </si>
  <si>
    <t xml:space="preserve">             - ค่าอุปกรณ์การเรียน</t>
  </si>
  <si>
    <t xml:space="preserve">             - ค่าวัสดุ อุปกรณ์ เครื่องใช้ส่วนตัวของเด็กอนุบาล</t>
  </si>
  <si>
    <t xml:space="preserve">             - ค่าสารกรองเครื่องกรองน้ำ</t>
  </si>
  <si>
    <t xml:space="preserve">             - ค่าเครื่องหมายวิชาพิเศษลูกเสือ เนตรนารี ยุวกาชาด</t>
  </si>
  <si>
    <t xml:space="preserve">             - ค่าวัสดุในการผลิตสื่อการเรียนการสอนตามโครงการศูนย์วิชาการเขต</t>
  </si>
  <si>
    <t xml:space="preserve">             - ค่าเครื่องหมายสัญลักษณ์ของสถานศึกษาสังกัดกรุงเทพมหานคร</t>
  </si>
  <si>
    <t xml:space="preserve">             2.  งบเงินอุดหนุน</t>
  </si>
  <si>
    <t xml:space="preserve">             - ทุนอาหารเสริม(นม)</t>
  </si>
  <si>
    <t xml:space="preserve">             - ทุนอาหารกลางวันนักเรียน</t>
  </si>
  <si>
    <t xml:space="preserve">             - ค่าอาหารเช้าของนักเรียนในโรงเรียนสังกัดกรุงเทพมหานคร</t>
  </si>
  <si>
    <t xml:space="preserve">             3.  งบรายจ่ายอื่น</t>
  </si>
  <si>
    <t xml:space="preserve">             - ค่าใช้จ่ายในการฝึกอบรมนายหมู่ลูกเสือสามัญ            สามัญรุ่นใหญ่ และหัวหน้าหน่วยยุวกาชาด</t>
  </si>
  <si>
    <t xml:space="preserve">             - ค่าใช้จ่ายในการสัมมนาศึกษาดูงานเพื่อพัฒนาศักยภาพบุคลากรสถานศึกษา</t>
  </si>
  <si>
    <t xml:space="preserve">             - ค่าใช้จ่ายในการประชุมครู</t>
  </si>
  <si>
    <t xml:space="preserve">             - ค่าใช้จ่ายตามโครงการเรียนฟรี เรียนดีอย่างมีคุณภาพโรงเรียนสังกัดกรุงเทพมหานคร</t>
  </si>
  <si>
    <t xml:space="preserve">             - ค่าใช้จ่ายในการพัฒนาคุณภาพการดำเนินงานศูนย์วิชาการเขต</t>
  </si>
  <si>
    <t xml:space="preserve">             - ค่าใช้จ่ายในการจัดการเรียนการสอน</t>
  </si>
  <si>
    <t xml:space="preserve">             - ค่าใช้จ่ายในการจัดกิจกรรมพัฒนาคุณภาพผู้เรียน</t>
  </si>
  <si>
    <t xml:space="preserve">             - ค่าใช้จ่ายในการจัดประชุมสัมมนาคณะกรรมการสถานศึกษาขั้นพื้นฐานโรงเรียนสังกัดกรุงเทพมหานคร</t>
  </si>
  <si>
    <t xml:space="preserve">             - ค่าใช้จ่ายในการสัมมนาประธานกรรมการเครือข่าย          ผู้ปกครองเพื่อพัฒนาโรงเรียนสังกัดกรุงเทพมหานคร</t>
  </si>
  <si>
    <t xml:space="preserve">             - ค่าใช้จ่ายในการส่งเสริมสนับสนุนให้นักเรียนสร้างสรรค์   ผลงานเพื่อการเรียนรู้</t>
  </si>
  <si>
    <t xml:space="preserve">             - ค่าใช้จ่ายโครงการเกษตรปลอดสารพิษ</t>
  </si>
  <si>
    <t xml:space="preserve">             - ค่าใช้จ่ายในการสนับสนุนการสอนในศูนย์ศึกษาพระพุทธศาสนาวันอาทิตย์</t>
  </si>
  <si>
    <t xml:space="preserve">             - ค่าใช้จ่ายในการพัฒนาคุณภาพเครือข่ายโรงเรียนสังกัดกรุงเทพมหานคร</t>
  </si>
  <si>
    <t>รวม</t>
  </si>
  <si>
    <r>
      <t xml:space="preserve">         </t>
    </r>
    <r>
      <rPr>
        <b/>
        <u/>
        <sz val="16"/>
        <color rgb="FF000000"/>
        <rFont val="TH SarabunPSK"/>
        <family val="2"/>
      </rPr>
      <t>ค่าตอบแทนใช้สอยและวัสดุ</t>
    </r>
  </si>
  <si>
    <r>
      <t xml:space="preserve">งวดที่ 1
</t>
    </r>
    <r>
      <rPr>
        <b/>
        <sz val="14"/>
        <color theme="1"/>
        <rFont val="TH SarabunPSK"/>
        <family val="2"/>
      </rPr>
      <t>(ต.ค. 66 - ม.ค. 67)</t>
    </r>
  </si>
  <si>
    <r>
      <t xml:space="preserve">งวดที่ 2
</t>
    </r>
    <r>
      <rPr>
        <b/>
        <sz val="14"/>
        <color theme="1"/>
        <rFont val="TH SarabunPSK"/>
        <family val="2"/>
      </rPr>
      <t>(ก.พ. 67 - พ.ค. 67)</t>
    </r>
  </si>
  <si>
    <r>
      <t xml:space="preserve">งวดที่ 3
</t>
    </r>
    <r>
      <rPr>
        <b/>
        <sz val="14"/>
        <color theme="1"/>
        <rFont val="TH SarabunPSK"/>
        <family val="2"/>
      </rPr>
      <t>(มิ.ย. 67 - ก.ย. 67)</t>
    </r>
  </si>
  <si>
    <t>- ค่าตอบแทนบุคลากรด้านการแพทย์และสาธารณสุข</t>
  </si>
  <si>
    <t>- เงินตอบแทนพิเศษของลูกจ้างประจำ</t>
  </si>
  <si>
    <t>ฝ่าย: ปกครอง</t>
  </si>
  <si>
    <t xml:space="preserve">              - ค่าทำความสะอาดเครื่องนอนเวร</t>
  </si>
  <si>
    <t xml:space="preserve">              - ค่าจ้างทำความสะอาดอาคาร</t>
  </si>
  <si>
    <t xml:space="preserve">              - ค่าจ้างเหมาดูแลทรัพย์สินและรักษาความปลอดภัย</t>
  </si>
  <si>
    <t xml:space="preserve">              - ค่าจ้างเหมากำจัดปลวก</t>
  </si>
  <si>
    <t xml:space="preserve">              - ค่าวัสดุไฟฟ้า ประปา งานบ้าน งานครัว และงานสวน</t>
  </si>
  <si>
    <t xml:space="preserve">              - ค่าซื้อหนังสือ วารสารฯ</t>
  </si>
  <si>
    <t xml:space="preserve">              - ค่าวัสดุประชาสัมพันธ์</t>
  </si>
  <si>
    <t>งานที่ 2 : งานปกครอง</t>
  </si>
  <si>
    <t xml:space="preserve"> - ค่าตอบแทนอาสาสมัครป้องกันภัยฝ่ายพลเรือน</t>
  </si>
  <si>
    <t xml:space="preserve"> - ค่าวัสดุอุปกรณ์ สำหรับศูนย์ อปพร.</t>
  </si>
  <si>
    <t>งานบริหารทั่วไปและสอบสวนดำเนินคดี</t>
  </si>
  <si>
    <t xml:space="preserve"> - ค่าวัสดุสำนักงาน</t>
  </si>
  <si>
    <t>งานที่ 2 : งานตรวจและบังคับใช้กฎหมาย</t>
  </si>
  <si>
    <r>
      <t xml:space="preserve">     </t>
    </r>
    <r>
      <rPr>
        <sz val="14"/>
        <color theme="1"/>
        <rFont val="TH SarabunPSK"/>
        <family val="2"/>
      </rPr>
      <t>- ค่าใช้จ่ายโครงการอาสาสมัครกรุงเทพมหานคร</t>
    </r>
  </si>
  <si>
    <t xml:space="preserve">        ด้านการป้องกันและแก้ไขปัญหายาและสารเสพติด</t>
  </si>
  <si>
    <r>
      <t xml:space="preserve">     </t>
    </r>
    <r>
      <rPr>
        <sz val="14"/>
        <color theme="1"/>
        <rFont val="TH SarabunPSK"/>
        <family val="2"/>
      </rPr>
      <t>- ค่าใช้จ่ายในการฝึกอบรมอาสาสมัครป้องกันภัย</t>
    </r>
  </si>
  <si>
    <t xml:space="preserve">        ฝ่ายพลเรือน (หลักสูตรทบทวน)</t>
  </si>
  <si>
    <r>
      <t xml:space="preserve">           </t>
    </r>
    <r>
      <rPr>
        <b/>
        <u/>
        <sz val="16"/>
        <color rgb="FF000000"/>
        <rFont val="TH SarabunPSK"/>
        <family val="2"/>
      </rPr>
      <t>ค่าตอบแทนใช้สอยและวัสดุ</t>
    </r>
  </si>
  <si>
    <t xml:space="preserve"> - ค่าอาหารทำการนอกเวลา</t>
  </si>
  <si>
    <t xml:space="preserve"> - ค่าเครื่องแบบชุดปฏิบัติงาน</t>
  </si>
  <si>
    <t xml:space="preserve"> - ค่าเครื่องแต่งกาย</t>
  </si>
  <si>
    <t xml:space="preserve"> - ค่าวัสดุยานพาหนะ</t>
  </si>
  <si>
    <t xml:space="preserve"> - ค่าวัสดุอุปกรณ์คอมพิวเตอร์</t>
  </si>
  <si>
    <t xml:space="preserve"> - ค่าซ่อมแซมยานพาหนะ</t>
  </si>
  <si>
    <t xml:space="preserve"> - ค่าเบี้ยประชุม</t>
  </si>
  <si>
    <r>
      <t xml:space="preserve">        </t>
    </r>
    <r>
      <rPr>
        <b/>
        <sz val="17"/>
        <color theme="1"/>
        <rFont val="TH SarabunPSK"/>
        <family val="2"/>
      </rPr>
      <t xml:space="preserve">  ค่าใช้สอย</t>
    </r>
  </si>
  <si>
    <t xml:space="preserve">          ค่าวัสดุ</t>
  </si>
  <si>
    <t xml:space="preserve">            - ค่าอาหารทำการนอกเวลา</t>
  </si>
  <si>
    <t xml:space="preserve">          - ค่าเครื่องแต่งกาย</t>
  </si>
  <si>
    <t xml:space="preserve">             - ค่าวัสดุในการรักษาความสะอาด</t>
  </si>
  <si>
    <t xml:space="preserve">             - ค่าเครื่องแต่งกาย          </t>
  </si>
  <si>
    <t xml:space="preserve">              -  ค่าซ่อมแซมยานพาหนะ</t>
  </si>
  <si>
    <t xml:space="preserve">              -  ค่าจ้างเหมาเอกชนดูแลและบำรุงรักษาต้นไม้ </t>
  </si>
  <si>
    <t xml:space="preserve">              - ค่าจ้างเหมาเอกชนดูแลและบำรุงรักษาต้นไม้ </t>
  </si>
  <si>
    <t xml:space="preserve">                สวนบริเวณทางแยกต่างระดับถนนพุทธมณฑล</t>
  </si>
  <si>
    <t xml:space="preserve">                สาย 2  (คลองต้นไทร) และสวนบริเวณ</t>
  </si>
  <si>
    <t xml:space="preserve">                ทางแยกต่างระดับถนนบรมราชชนนีตัดกับ </t>
  </si>
  <si>
    <t xml:space="preserve">               - ค่าวัสดุยานพาหนะ</t>
  </si>
  <si>
    <t xml:space="preserve">               - ค่าวัสดุอุปกรณ์ในการปลูกและบำรุงรักษาต้นไม้</t>
  </si>
  <si>
    <t xml:space="preserve">               - ค่าวัสดุป้องกันอุบัติภัย</t>
  </si>
  <si>
    <t xml:space="preserve">               - ค่าเครื่องแบบชุดปฏิบัติงาน</t>
  </si>
  <si>
    <t>งานที่ 1 : งานบริหารทั่วไปฝ่ายโยธา</t>
  </si>
  <si>
    <t xml:space="preserve">                ผู้สูงอายุ คนพิการ และผู้ด้อยโอกาส</t>
  </si>
  <si>
    <t xml:space="preserve">                ของคณะกรรมการชุมชน</t>
  </si>
  <si>
    <t xml:space="preserve">       ด้านการพัฒนาชุมชน</t>
  </si>
  <si>
    <t xml:space="preserve">          - ค่าใช้จ่ายในการจัดกิจกรรมครอบครัวรักการอ่าน</t>
  </si>
  <si>
    <t xml:space="preserve">          - ค่าใช้จ่ายในการจ้างงานคนพิการเพื่อปฏิบัติงาน</t>
  </si>
  <si>
    <t xml:space="preserve">          - ค่าใช้จ่ายในการจัดสวัสดิการ การสงเคราะห์</t>
  </si>
  <si>
    <t xml:space="preserve">            ช่วยเหลือเด็ก สตรี ครอบครัว ผู้ด้อยโอกาส </t>
  </si>
  <si>
    <t xml:space="preserve">            ผู้สูงอายุและคนพิการ</t>
  </si>
  <si>
    <t xml:space="preserve">          - ค่าวัสดุสำนักงาน</t>
  </si>
  <si>
    <t xml:space="preserve">          - ค่าวัสดุอุปกรณ์คอมพิวเตอร์</t>
  </si>
  <si>
    <t xml:space="preserve">          - ค่าวัสดุยานพาหนะ</t>
  </si>
  <si>
    <t xml:space="preserve">         - ค่าใช้จ่ายในการสัมมนาศึกษาดูงาน</t>
  </si>
  <si>
    <t xml:space="preserve">           เพื่อพัฒนาศักยภาพของข้าราชการ</t>
  </si>
  <si>
    <t xml:space="preserve">           และบุคลากรกรุงเทพมหานคร</t>
  </si>
  <si>
    <t xml:space="preserve">        - ค่าจ้างเหมาบริการเป็นรายบุคคล</t>
  </si>
  <si>
    <t xml:space="preserve">              -ค่าซ่อมแซมครุภัณฑ์</t>
  </si>
  <si>
    <t xml:space="preserve">        2. งบรายจ่ายอื่น</t>
  </si>
  <si>
    <t xml:space="preserve">      - ค่าใช้จ่ายในการสัมมนาและศึกษาดูงานด้านสิ่งแวดล้อม</t>
  </si>
  <si>
    <t xml:space="preserve">        ตามโครงการอันเนื่องมาจากพระราชดำริ</t>
  </si>
  <si>
    <t xml:space="preserve">              - ค่าตอบแทนผู้นำกิจกรรมที่มีความเชี่ยวชาญเฉพาะ</t>
  </si>
  <si>
    <t xml:space="preserve">              - ค่าวัสดุเครื่องคอมพิวเตอร์</t>
  </si>
  <si>
    <t xml:space="preserve">             - ค่าตอบแทนบุคลากรภายนอกช่วยปฏิบัติราชการด้านการสอนภาษาจีน</t>
  </si>
  <si>
    <r>
      <t xml:space="preserve">         </t>
    </r>
    <r>
      <rPr>
        <sz val="14"/>
        <color rgb="FFFF0000"/>
        <rFont val="TH SarabunPSK"/>
        <family val="2"/>
      </rPr>
      <t xml:space="preserve">    - ค่าใช้จ่ายโครงการเปิดโลกกว้างสร้างเส้นทางสู่อาชีพ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</si>
</sst>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_-* #,##0.0000_-;\-* #,##0.0000_-;_-* &quot;-&quot;??_-;_-@_-"/>
  </numFmts>
  <fonts count="3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rgb="FF000000"/>
      <name val="TH SarabunPSK"/>
      <family val="2"/>
    </font>
    <font>
      <b/>
      <sz val="11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u/>
      <sz val="16"/>
      <color theme="1"/>
      <name val="TH SarabunPSK"/>
      <family val="2"/>
    </font>
    <font>
      <sz val="11"/>
      <color rgb="FF000000"/>
      <name val="Tahoma"/>
      <family val="2"/>
    </font>
    <font>
      <b/>
      <sz val="16"/>
      <name val="TH SarabunPSK"/>
      <family val="2"/>
      <charset val="222"/>
    </font>
    <font>
      <sz val="16"/>
      <name val="TH SarabunPSK"/>
      <family val="2"/>
      <charset val="222"/>
    </font>
    <font>
      <sz val="11"/>
      <name val="Tahoma"/>
      <family val="2"/>
    </font>
    <font>
      <b/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rgb="FFFFFF00"/>
      <name val="TH SarabunPSK"/>
      <family val="2"/>
    </font>
    <font>
      <b/>
      <sz val="14"/>
      <color rgb="FF000000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3"/>
      <color theme="1"/>
      <name val="TH SarabunPSK"/>
      <family val="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sz val="14"/>
      <color theme="1"/>
      <name val="TH SarabunPSK"/>
      <family val="2"/>
      <charset val="222"/>
    </font>
    <font>
      <b/>
      <sz val="14"/>
      <name val="TH SarabunPSK"/>
      <family val="2"/>
    </font>
    <font>
      <b/>
      <u/>
      <sz val="14"/>
      <color rgb="FF000000"/>
      <name val="TH SarabunPSK"/>
      <family val="2"/>
    </font>
    <font>
      <b/>
      <u/>
      <sz val="16"/>
      <color rgb="FF000000"/>
      <name val="TH SarabunPSK"/>
      <family val="2"/>
    </font>
    <font>
      <b/>
      <sz val="17"/>
      <color theme="1"/>
      <name val="TH SarabunPSK"/>
      <family val="2"/>
    </font>
    <font>
      <b/>
      <sz val="17"/>
      <color rgb="FF000000"/>
      <name val="TH SarabunPSK"/>
      <family val="2"/>
    </font>
    <font>
      <sz val="11"/>
      <color rgb="FFFF0000"/>
      <name val="Tahoma"/>
      <family val="2"/>
      <charset val="222"/>
      <scheme val="minor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1"/>
      <color rgb="FFFF0000"/>
      <name val="Tahoma"/>
      <family val="2"/>
      <charset val="22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D8D8D8"/>
      </patternFill>
    </fill>
    <fill>
      <patternFill patternType="solid">
        <fgColor theme="0"/>
        <bgColor rgb="FFD8D8D8"/>
      </patternFill>
    </fill>
    <fill>
      <patternFill patternType="solid">
        <fgColor rgb="FFA5A5A5"/>
        <bgColor rgb="FFA5A5A5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0" fillId="0" borderId="0"/>
    <xf numFmtId="9" fontId="5" fillId="0" borderId="0" applyFont="0" applyFill="0" applyBorder="0" applyAlignment="0" applyProtection="0"/>
    <xf numFmtId="0" fontId="19" fillId="0" borderId="0"/>
  </cellStyleXfs>
  <cellXfs count="37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indent="2"/>
    </xf>
    <xf numFmtId="0" fontId="2" fillId="0" borderId="5" xfId="0" applyFont="1" applyBorder="1" applyAlignment="1">
      <alignment horizontal="left" vertical="center" indent="4"/>
    </xf>
    <xf numFmtId="0" fontId="2" fillId="0" borderId="2" xfId="0" applyFont="1" applyBorder="1" applyAlignment="1">
      <alignment horizontal="left" vertical="center" indent="4"/>
    </xf>
    <xf numFmtId="0" fontId="2" fillId="0" borderId="0" xfId="0" applyFont="1" applyAlignment="1">
      <alignment horizontal="left" vertical="center" indent="4"/>
    </xf>
    <xf numFmtId="0" fontId="3" fillId="3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left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0" xfId="0" applyFont="1" applyAlignment="1">
      <alignment shrinkToFit="1"/>
    </xf>
    <xf numFmtId="49" fontId="6" fillId="0" borderId="0" xfId="0" applyNumberFormat="1" applyFont="1" applyAlignment="1">
      <alignment horizontal="left" vertical="center" shrinkToFit="1"/>
    </xf>
    <xf numFmtId="0" fontId="8" fillId="0" borderId="0" xfId="0" applyFont="1"/>
    <xf numFmtId="49" fontId="6" fillId="0" borderId="9" xfId="0" applyNumberFormat="1" applyFont="1" applyBorder="1" applyAlignment="1">
      <alignment horizontal="left" vertical="center" shrinkToFit="1"/>
    </xf>
    <xf numFmtId="0" fontId="2" fillId="2" borderId="2" xfId="0" applyFont="1" applyFill="1" applyBorder="1" applyAlignment="1">
      <alignment vertical="center"/>
    </xf>
    <xf numFmtId="187" fontId="6" fillId="0" borderId="8" xfId="1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43" fontId="2" fillId="3" borderId="1" xfId="1" applyFont="1" applyFill="1" applyBorder="1" applyAlignment="1">
      <alignment horizontal="center" vertical="center"/>
    </xf>
    <xf numFmtId="187" fontId="2" fillId="0" borderId="0" xfId="0" applyNumberFormat="1" applyFont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43" fontId="2" fillId="4" borderId="1" xfId="1" applyFont="1" applyFill="1" applyBorder="1" applyAlignment="1">
      <alignment horizontal="center" vertical="center"/>
    </xf>
    <xf numFmtId="187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 indent="2"/>
    </xf>
    <xf numFmtId="43" fontId="2" fillId="2" borderId="1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3" fontId="1" fillId="0" borderId="1" xfId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43" fontId="1" fillId="0" borderId="0" xfId="0" applyNumberFormat="1" applyFont="1" applyAlignment="1">
      <alignment horizontal="center" vertical="center"/>
    </xf>
    <xf numFmtId="188" fontId="1" fillId="0" borderId="0" xfId="1" applyNumberFormat="1" applyFont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left" vertical="center" indent="2"/>
    </xf>
    <xf numFmtId="0" fontId="10" fillId="0" borderId="0" xfId="2"/>
    <xf numFmtId="49" fontId="12" fillId="0" borderId="0" xfId="2" applyNumberFormat="1" applyFont="1" applyAlignment="1">
      <alignment vertical="top"/>
    </xf>
    <xf numFmtId="0" fontId="12" fillId="0" borderId="0" xfId="2" applyFont="1"/>
    <xf numFmtId="0" fontId="6" fillId="0" borderId="12" xfId="0" applyFont="1" applyBorder="1" applyAlignment="1">
      <alignment horizontal="center" vertical="center" shrinkToFit="1"/>
    </xf>
    <xf numFmtId="187" fontId="7" fillId="0" borderId="5" xfId="0" applyNumberFormat="1" applyFont="1" applyBorder="1" applyAlignment="1">
      <alignment horizontal="center" vertical="center"/>
    </xf>
    <xf numFmtId="187" fontId="14" fillId="0" borderId="0" xfId="0" applyNumberFormat="1" applyFont="1" applyAlignment="1">
      <alignment vertical="center"/>
    </xf>
    <xf numFmtId="187" fontId="15" fillId="0" borderId="0" xfId="0" applyNumberFormat="1" applyFont="1"/>
    <xf numFmtId="187" fontId="16" fillId="0" borderId="0" xfId="0" applyNumberFormat="1" applyFont="1" applyAlignment="1">
      <alignment horizontal="right" vertical="center"/>
    </xf>
    <xf numFmtId="187" fontId="14" fillId="0" borderId="2" xfId="0" applyNumberFormat="1" applyFont="1" applyBorder="1" applyAlignment="1">
      <alignment horizontal="center" vertical="center"/>
    </xf>
    <xf numFmtId="187" fontId="14" fillId="3" borderId="1" xfId="1" applyNumberFormat="1" applyFont="1" applyFill="1" applyBorder="1" applyAlignment="1">
      <alignment horizontal="center" vertical="center"/>
    </xf>
    <xf numFmtId="187" fontId="14" fillId="2" borderId="1" xfId="1" applyNumberFormat="1" applyFont="1" applyFill="1" applyBorder="1" applyAlignment="1">
      <alignment horizontal="center" vertical="center"/>
    </xf>
    <xf numFmtId="187" fontId="14" fillId="5" borderId="1" xfId="1" applyNumberFormat="1" applyFont="1" applyFill="1" applyBorder="1" applyAlignment="1">
      <alignment horizontal="center" vertical="center"/>
    </xf>
    <xf numFmtId="187" fontId="14" fillId="0" borderId="1" xfId="1" applyNumberFormat="1" applyFont="1" applyBorder="1" applyAlignment="1">
      <alignment horizontal="center" vertical="center"/>
    </xf>
    <xf numFmtId="187" fontId="14" fillId="0" borderId="11" xfId="1" applyNumberFormat="1" applyFont="1" applyBorder="1" applyAlignment="1">
      <alignment horizontal="center" vertical="center"/>
    </xf>
    <xf numFmtId="187" fontId="16" fillId="5" borderId="1" xfId="1" applyNumberFormat="1" applyFont="1" applyFill="1" applyBorder="1" applyAlignment="1">
      <alignment horizontal="center" vertical="center"/>
    </xf>
    <xf numFmtId="187" fontId="16" fillId="0" borderId="1" xfId="1" applyNumberFormat="1" applyFont="1" applyBorder="1" applyAlignment="1">
      <alignment horizontal="center" vertical="center"/>
    </xf>
    <xf numFmtId="187" fontId="16" fillId="3" borderId="1" xfId="1" applyNumberFormat="1" applyFont="1" applyFill="1" applyBorder="1" applyAlignment="1">
      <alignment horizontal="center" vertical="center"/>
    </xf>
    <xf numFmtId="187" fontId="16" fillId="0" borderId="0" xfId="0" applyNumberFormat="1" applyFont="1" applyAlignment="1">
      <alignment horizontal="center" vertical="center"/>
    </xf>
    <xf numFmtId="0" fontId="2" fillId="0" borderId="19" xfId="0" applyFont="1" applyBorder="1" applyAlignment="1">
      <alignment horizontal="left" vertical="center" indent="4"/>
    </xf>
    <xf numFmtId="187" fontId="16" fillId="2" borderId="1" xfId="1" applyNumberFormat="1" applyFont="1" applyFill="1" applyBorder="1" applyAlignment="1">
      <alignment horizontal="center" vertical="center"/>
    </xf>
    <xf numFmtId="187" fontId="14" fillId="5" borderId="6" xfId="1" applyNumberFormat="1" applyFont="1" applyFill="1" applyBorder="1" applyAlignment="1">
      <alignment horizontal="center" vertical="center"/>
    </xf>
    <xf numFmtId="187" fontId="6" fillId="0" borderId="12" xfId="1" applyNumberFormat="1" applyFont="1" applyBorder="1" applyAlignment="1">
      <alignment horizontal="center" vertical="center" shrinkToFi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187" fontId="6" fillId="0" borderId="26" xfId="1" applyNumberFormat="1" applyFont="1" applyBorder="1" applyAlignment="1">
      <alignment horizontal="center" vertical="center" shrinkToFit="1"/>
    </xf>
    <xf numFmtId="187" fontId="6" fillId="0" borderId="27" xfId="1" applyNumberFormat="1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left" vertical="center" indent="4"/>
    </xf>
    <xf numFmtId="0" fontId="16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 indent="4"/>
    </xf>
    <xf numFmtId="0" fontId="15" fillId="0" borderId="0" xfId="0" applyFont="1"/>
    <xf numFmtId="0" fontId="11" fillId="0" borderId="0" xfId="2" applyFont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indent="4"/>
    </xf>
    <xf numFmtId="49" fontId="6" fillId="0" borderId="31" xfId="0" applyNumberFormat="1" applyFont="1" applyBorder="1" applyAlignment="1">
      <alignment horizontal="left" vertical="center" shrinkToFit="1"/>
    </xf>
    <xf numFmtId="0" fontId="2" fillId="0" borderId="32" xfId="0" applyFont="1" applyBorder="1" applyAlignment="1">
      <alignment horizontal="left" vertical="center" indent="4"/>
    </xf>
    <xf numFmtId="0" fontId="14" fillId="0" borderId="2" xfId="0" applyFont="1" applyBorder="1" applyAlignment="1">
      <alignment horizontal="center" vertical="center"/>
    </xf>
    <xf numFmtId="187" fontId="14" fillId="5" borderId="2" xfId="1" applyNumberFormat="1" applyFont="1" applyFill="1" applyBorder="1" applyAlignment="1">
      <alignment horizontal="center" vertical="center"/>
    </xf>
    <xf numFmtId="187" fontId="14" fillId="5" borderId="5" xfId="1" applyNumberFormat="1" applyFont="1" applyFill="1" applyBorder="1" applyAlignment="1">
      <alignment horizontal="center" vertical="center"/>
    </xf>
    <xf numFmtId="0" fontId="16" fillId="0" borderId="32" xfId="0" applyFont="1" applyBorder="1" applyAlignment="1">
      <alignment horizontal="left" vertical="center" indent="4"/>
    </xf>
    <xf numFmtId="187" fontId="16" fillId="5" borderId="5" xfId="1" applyNumberFormat="1" applyFont="1" applyFill="1" applyBorder="1" applyAlignment="1">
      <alignment horizontal="center" vertical="center"/>
    </xf>
    <xf numFmtId="187" fontId="16" fillId="5" borderId="2" xfId="1" applyNumberFormat="1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left" vertical="center" indent="2"/>
    </xf>
    <xf numFmtId="0" fontId="2" fillId="3" borderId="3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9" fontId="2" fillId="4" borderId="2" xfId="3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9" fontId="9" fillId="4" borderId="5" xfId="3" applyFont="1" applyFill="1" applyBorder="1" applyAlignment="1">
      <alignment horizontal="left" vertical="center" indent="5"/>
    </xf>
    <xf numFmtId="9" fontId="2" fillId="0" borderId="2" xfId="3" applyFont="1" applyBorder="1" applyAlignment="1">
      <alignment vertical="center"/>
    </xf>
    <xf numFmtId="43" fontId="2" fillId="0" borderId="1" xfId="1" applyFont="1" applyBorder="1" applyAlignment="1">
      <alignment horizontal="center" vertical="center"/>
    </xf>
    <xf numFmtId="9" fontId="2" fillId="0" borderId="5" xfId="3" applyFont="1" applyBorder="1" applyAlignment="1">
      <alignment vertical="center"/>
    </xf>
    <xf numFmtId="9" fontId="9" fillId="0" borderId="2" xfId="3" applyFont="1" applyBorder="1" applyAlignment="1">
      <alignment vertical="top"/>
    </xf>
    <xf numFmtId="43" fontId="2" fillId="0" borderId="5" xfId="1" applyFont="1" applyBorder="1" applyAlignment="1">
      <alignment horizontal="center" vertical="center"/>
    </xf>
    <xf numFmtId="9" fontId="1" fillId="0" borderId="32" xfId="3" quotePrefix="1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43" fontId="1" fillId="0" borderId="1" xfId="1" applyFont="1" applyBorder="1" applyAlignment="1">
      <alignment horizontal="center" vertical="top"/>
    </xf>
    <xf numFmtId="0" fontId="0" fillId="0" borderId="0" xfId="0" applyAlignment="1">
      <alignment vertical="top"/>
    </xf>
    <xf numFmtId="43" fontId="17" fillId="0" borderId="0" xfId="1" applyFont="1" applyAlignment="1">
      <alignment horizontal="right"/>
    </xf>
    <xf numFmtId="43" fontId="0" fillId="0" borderId="0" xfId="0" applyNumberFormat="1"/>
    <xf numFmtId="0" fontId="14" fillId="5" borderId="5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 indent="2"/>
    </xf>
    <xf numFmtId="0" fontId="16" fillId="5" borderId="2" xfId="0" applyFont="1" applyFill="1" applyBorder="1" applyAlignment="1">
      <alignment horizontal="center" vertical="center"/>
    </xf>
    <xf numFmtId="187" fontId="2" fillId="4" borderId="1" xfId="1" applyNumberFormat="1" applyFont="1" applyFill="1" applyBorder="1" applyAlignment="1">
      <alignment horizontal="center" vertical="center"/>
    </xf>
    <xf numFmtId="187" fontId="2" fillId="0" borderId="1" xfId="1" applyNumberFormat="1" applyFont="1" applyBorder="1" applyAlignment="1">
      <alignment horizontal="center" vertical="center"/>
    </xf>
    <xf numFmtId="187" fontId="2" fillId="0" borderId="5" xfId="1" applyNumberFormat="1" applyFont="1" applyBorder="1" applyAlignment="1">
      <alignment horizontal="center" vertical="center"/>
    </xf>
    <xf numFmtId="187" fontId="1" fillId="0" borderId="1" xfId="1" applyNumberFormat="1" applyFont="1" applyBorder="1" applyAlignment="1">
      <alignment horizontal="center" vertical="top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0" fontId="12" fillId="0" borderId="6" xfId="2" applyFont="1" applyBorder="1" applyAlignment="1">
      <alignment horizontal="left"/>
    </xf>
    <xf numFmtId="49" fontId="12" fillId="0" borderId="6" xfId="2" applyNumberFormat="1" applyFont="1" applyBorder="1" applyAlignment="1">
      <alignment vertical="top"/>
    </xf>
    <xf numFmtId="0" fontId="12" fillId="0" borderId="6" xfId="2" applyFont="1" applyBorder="1"/>
    <xf numFmtId="49" fontId="18" fillId="0" borderId="7" xfId="0" applyNumberFormat="1" applyFont="1" applyBorder="1" applyAlignment="1">
      <alignment horizontal="left" vertical="center" shrinkToFit="1"/>
    </xf>
    <xf numFmtId="0" fontId="20" fillId="0" borderId="1" xfId="4" applyFont="1" applyBorder="1"/>
    <xf numFmtId="0" fontId="2" fillId="0" borderId="1" xfId="0" applyFont="1" applyBorder="1" applyAlignment="1">
      <alignment horizontal="left" vertical="center" indent="4"/>
    </xf>
    <xf numFmtId="0" fontId="16" fillId="0" borderId="19" xfId="0" applyFont="1" applyBorder="1" applyAlignment="1">
      <alignment vertical="center"/>
    </xf>
    <xf numFmtId="0" fontId="16" fillId="0" borderId="10" xfId="0" applyFont="1" applyBorder="1" applyAlignment="1">
      <alignment horizontal="center" vertical="center"/>
    </xf>
    <xf numFmtId="187" fontId="16" fillId="0" borderId="11" xfId="1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 indent="4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indent="4"/>
    </xf>
    <xf numFmtId="0" fontId="16" fillId="0" borderId="0" xfId="0" applyFont="1" applyAlignment="1">
      <alignment shrinkToFit="1"/>
    </xf>
    <xf numFmtId="49" fontId="16" fillId="0" borderId="7" xfId="0" applyNumberFormat="1" applyFont="1" applyBorder="1" applyAlignment="1">
      <alignment horizontal="left" vertical="center" shrinkToFit="1"/>
    </xf>
    <xf numFmtId="0" fontId="16" fillId="0" borderId="8" xfId="0" applyFont="1" applyBorder="1" applyAlignment="1">
      <alignment horizontal="center" vertical="center" shrinkToFit="1"/>
    </xf>
    <xf numFmtId="187" fontId="16" fillId="0" borderId="8" xfId="1" applyNumberFormat="1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187" fontId="16" fillId="0" borderId="7" xfId="1" applyNumberFormat="1" applyFont="1" applyBorder="1" applyAlignment="1">
      <alignment horizontal="center" vertical="center" shrinkToFit="1"/>
    </xf>
    <xf numFmtId="49" fontId="16" fillId="0" borderId="33" xfId="0" applyNumberFormat="1" applyFont="1" applyBorder="1" applyAlignment="1">
      <alignment horizontal="left" vertical="center" shrinkToFit="1"/>
    </xf>
    <xf numFmtId="0" fontId="16" fillId="0" borderId="34" xfId="0" applyFont="1" applyBorder="1" applyAlignment="1">
      <alignment horizontal="center" vertical="center" shrinkToFit="1"/>
    </xf>
    <xf numFmtId="187" fontId="16" fillId="5" borderId="34" xfId="1" applyNumberFormat="1" applyFont="1" applyFill="1" applyBorder="1" applyAlignment="1">
      <alignment horizontal="center" vertical="center"/>
    </xf>
    <xf numFmtId="187" fontId="16" fillId="0" borderId="34" xfId="1" applyNumberFormat="1" applyFont="1" applyBorder="1" applyAlignment="1">
      <alignment horizontal="center" vertical="center" shrinkToFit="1"/>
    </xf>
    <xf numFmtId="187" fontId="16" fillId="0" borderId="35" xfId="1" applyNumberFormat="1" applyFont="1" applyBorder="1" applyAlignment="1">
      <alignment horizontal="center" vertical="center" shrinkToFit="1"/>
    </xf>
    <xf numFmtId="49" fontId="16" fillId="0" borderId="9" xfId="0" applyNumberFormat="1" applyFont="1" applyBorder="1" applyAlignment="1">
      <alignment horizontal="left" vertical="center" shrinkToFit="1"/>
    </xf>
    <xf numFmtId="0" fontId="1" fillId="0" borderId="1" xfId="0" applyFont="1" applyBorder="1" applyAlignment="1">
      <alignment horizontal="center" vertical="center"/>
    </xf>
    <xf numFmtId="49" fontId="16" fillId="0" borderId="0" xfId="0" applyNumberFormat="1" applyFont="1" applyAlignment="1">
      <alignment horizontal="left" vertical="center" shrinkToFit="1"/>
    </xf>
    <xf numFmtId="0" fontId="16" fillId="0" borderId="12" xfId="0" applyFont="1" applyBorder="1" applyAlignment="1">
      <alignment horizontal="center" vertical="center" shrinkToFit="1"/>
    </xf>
    <xf numFmtId="187" fontId="16" fillId="5" borderId="6" xfId="1" applyNumberFormat="1" applyFont="1" applyFill="1" applyBorder="1" applyAlignment="1">
      <alignment horizontal="center" vertical="center"/>
    </xf>
    <xf numFmtId="187" fontId="16" fillId="0" borderId="0" xfId="1" applyNumberFormat="1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187" fontId="14" fillId="0" borderId="2" xfId="1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187" fontId="16" fillId="5" borderId="32" xfId="1" applyNumberFormat="1" applyFont="1" applyFill="1" applyBorder="1" applyAlignment="1">
      <alignment horizontal="center" vertical="center"/>
    </xf>
    <xf numFmtId="187" fontId="16" fillId="0" borderId="32" xfId="1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14" fillId="4" borderId="1" xfId="0" applyFont="1" applyFill="1" applyBorder="1" applyAlignment="1">
      <alignment horizontal="center" vertical="center"/>
    </xf>
    <xf numFmtId="187" fontId="14" fillId="4" borderId="1" xfId="1" applyNumberFormat="1" applyFont="1" applyFill="1" applyBorder="1" applyAlignment="1">
      <alignment horizontal="center" vertical="center"/>
    </xf>
    <xf numFmtId="0" fontId="0" fillId="5" borderId="0" xfId="0" applyFill="1"/>
    <xf numFmtId="0" fontId="2" fillId="4" borderId="5" xfId="0" applyFont="1" applyFill="1" applyBorder="1" applyAlignment="1">
      <alignment horizontal="left" vertical="center" indent="2"/>
    </xf>
    <xf numFmtId="187" fontId="16" fillId="4" borderId="1" xfId="1" applyNumberFormat="1" applyFont="1" applyFill="1" applyBorder="1" applyAlignment="1">
      <alignment horizontal="center" vertical="center"/>
    </xf>
    <xf numFmtId="0" fontId="21" fillId="0" borderId="32" xfId="0" applyFont="1" applyBorder="1" applyAlignment="1">
      <alignment horizontal="left" vertical="center" indent="4"/>
    </xf>
    <xf numFmtId="0" fontId="1" fillId="0" borderId="8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8" xfId="0" applyFont="1" applyBorder="1" applyAlignment="1">
      <alignment vertical="top"/>
    </xf>
    <xf numFmtId="0" fontId="6" fillId="0" borderId="3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left" vertical="center" indent="4"/>
    </xf>
    <xf numFmtId="0" fontId="14" fillId="0" borderId="37" xfId="0" applyFont="1" applyBorder="1" applyAlignment="1">
      <alignment horizontal="center" vertical="center"/>
    </xf>
    <xf numFmtId="49" fontId="22" fillId="0" borderId="7" xfId="0" applyNumberFormat="1" applyFont="1" applyBorder="1" applyAlignment="1">
      <alignment horizontal="left" vertical="center" shrinkToFit="1"/>
    </xf>
    <xf numFmtId="187" fontId="6" fillId="0" borderId="7" xfId="1" applyNumberFormat="1" applyFont="1" applyBorder="1" applyAlignment="1">
      <alignment horizontal="center" vertical="center" shrinkToFit="1"/>
    </xf>
    <xf numFmtId="49" fontId="6" fillId="0" borderId="1" xfId="0" applyNumberFormat="1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shrinkToFit="1"/>
    </xf>
    <xf numFmtId="187" fontId="6" fillId="0" borderId="1" xfId="1" applyNumberFormat="1" applyFont="1" applyBorder="1" applyAlignment="1">
      <alignment horizontal="center" vertical="center" shrinkToFit="1"/>
    </xf>
    <xf numFmtId="0" fontId="2" fillId="2" borderId="32" xfId="0" applyFont="1" applyFill="1" applyBorder="1" applyAlignment="1">
      <alignment vertical="center"/>
    </xf>
    <xf numFmtId="0" fontId="14" fillId="2" borderId="5" xfId="0" applyFont="1" applyFill="1" applyBorder="1" applyAlignment="1">
      <alignment horizontal="center" vertical="center"/>
    </xf>
    <xf numFmtId="187" fontId="14" fillId="2" borderId="5" xfId="1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187" fontId="24" fillId="5" borderId="1" xfId="1" applyNumberFormat="1" applyFont="1" applyFill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2" fillId="3" borderId="32" xfId="0" applyFont="1" applyFill="1" applyBorder="1" applyAlignment="1">
      <alignment vertical="center"/>
    </xf>
    <xf numFmtId="0" fontId="2" fillId="3" borderId="32" xfId="0" applyFont="1" applyFill="1" applyBorder="1" applyAlignment="1">
      <alignment horizontal="left" vertical="center" indent="2"/>
    </xf>
    <xf numFmtId="0" fontId="16" fillId="5" borderId="20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left" vertical="center" indent="2"/>
    </xf>
    <xf numFmtId="0" fontId="14" fillId="5" borderId="22" xfId="0" applyFont="1" applyFill="1" applyBorder="1" applyAlignment="1">
      <alignment horizontal="center" vertical="center"/>
    </xf>
    <xf numFmtId="187" fontId="6" fillId="0" borderId="0" xfId="1" applyNumberFormat="1" applyFont="1" applyBorder="1" applyAlignment="1">
      <alignment horizontal="center" vertical="center" shrinkToFit="1"/>
    </xf>
    <xf numFmtId="187" fontId="6" fillId="0" borderId="39" xfId="1" applyNumberFormat="1" applyFont="1" applyBorder="1" applyAlignment="1">
      <alignment horizontal="center" vertical="center" shrinkToFit="1"/>
    </xf>
    <xf numFmtId="187" fontId="6" fillId="0" borderId="40" xfId="1" applyNumberFormat="1" applyFont="1" applyBorder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187" fontId="18" fillId="0" borderId="0" xfId="1" applyNumberFormat="1" applyFont="1" applyAlignment="1">
      <alignment vertical="center" shrinkToFit="1"/>
    </xf>
    <xf numFmtId="0" fontId="18" fillId="0" borderId="0" xfId="0" applyFont="1" applyAlignment="1">
      <alignment horizontal="left" vertical="center" shrinkToFit="1"/>
    </xf>
    <xf numFmtId="187" fontId="18" fillId="0" borderId="0" xfId="1" applyNumberFormat="1" applyFont="1" applyAlignment="1">
      <alignment horizontal="left" vertical="center" shrinkToFit="1"/>
    </xf>
    <xf numFmtId="187" fontId="18" fillId="0" borderId="0" xfId="1" applyNumberFormat="1" applyFont="1" applyAlignment="1">
      <alignment horizontal="right" vertical="center" shrinkToFit="1"/>
    </xf>
    <xf numFmtId="0" fontId="18" fillId="0" borderId="14" xfId="0" applyFont="1" applyBorder="1" applyAlignment="1">
      <alignment horizontal="center" vertical="center" shrinkToFit="1"/>
    </xf>
    <xf numFmtId="187" fontId="18" fillId="0" borderId="14" xfId="1" applyNumberFormat="1" applyFont="1" applyBorder="1" applyAlignment="1">
      <alignment horizontal="center" vertical="center" shrinkToFit="1"/>
    </xf>
    <xf numFmtId="187" fontId="18" fillId="0" borderId="38" xfId="1" applyNumberFormat="1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187" fontId="18" fillId="0" borderId="17" xfId="1" applyNumberFormat="1" applyFont="1" applyBorder="1" applyAlignment="1">
      <alignment horizontal="center" vertical="center" shrinkToFit="1"/>
    </xf>
    <xf numFmtId="0" fontId="25" fillId="4" borderId="41" xfId="0" applyFont="1" applyFill="1" applyBorder="1" applyAlignment="1">
      <alignment shrinkToFit="1"/>
    </xf>
    <xf numFmtId="0" fontId="18" fillId="6" borderId="8" xfId="0" applyFont="1" applyFill="1" applyBorder="1" applyAlignment="1">
      <alignment horizontal="center" vertical="center" shrinkToFit="1"/>
    </xf>
    <xf numFmtId="187" fontId="18" fillId="4" borderId="17" xfId="1" applyNumberFormat="1" applyFont="1" applyFill="1" applyBorder="1" applyAlignment="1">
      <alignment horizontal="center" vertical="center" shrinkToFit="1"/>
    </xf>
    <xf numFmtId="187" fontId="18" fillId="4" borderId="42" xfId="1" applyNumberFormat="1" applyFont="1" applyFill="1" applyBorder="1" applyAlignment="1">
      <alignment horizontal="center" vertical="center" shrinkToFit="1"/>
    </xf>
    <xf numFmtId="187" fontId="6" fillId="0" borderId="0" xfId="0" applyNumberFormat="1" applyFont="1" applyAlignment="1">
      <alignment shrinkToFit="1"/>
    </xf>
    <xf numFmtId="0" fontId="20" fillId="4" borderId="41" xfId="0" applyFont="1" applyFill="1" applyBorder="1" applyAlignment="1">
      <alignment shrinkToFit="1"/>
    </xf>
    <xf numFmtId="187" fontId="18" fillId="4" borderId="1" xfId="1" applyNumberFormat="1" applyFont="1" applyFill="1" applyBorder="1" applyAlignment="1">
      <alignment horizontal="center" vertical="center" shrinkToFit="1"/>
    </xf>
    <xf numFmtId="0" fontId="18" fillId="7" borderId="7" xfId="0" applyFont="1" applyFill="1" applyBorder="1" applyAlignment="1">
      <alignment horizontal="left" vertical="center" shrinkToFit="1"/>
    </xf>
    <xf numFmtId="0" fontId="18" fillId="7" borderId="8" xfId="0" applyFont="1" applyFill="1" applyBorder="1" applyAlignment="1">
      <alignment horizontal="center" vertical="center" shrinkToFit="1"/>
    </xf>
    <xf numFmtId="187" fontId="18" fillId="7" borderId="8" xfId="1" applyNumberFormat="1" applyFont="1" applyFill="1" applyBorder="1" applyAlignment="1">
      <alignment horizontal="center" vertical="center" shrinkToFit="1"/>
    </xf>
    <xf numFmtId="0" fontId="18" fillId="7" borderId="39" xfId="0" applyFont="1" applyFill="1" applyBorder="1" applyAlignment="1">
      <alignment horizontal="left" vertical="center" shrinkToFit="1"/>
    </xf>
    <xf numFmtId="0" fontId="18" fillId="7" borderId="41" xfId="0" applyFont="1" applyFill="1" applyBorder="1" applyAlignment="1">
      <alignment horizontal="left" vertical="center" shrinkToFit="1"/>
    </xf>
    <xf numFmtId="187" fontId="18" fillId="0" borderId="8" xfId="1" applyNumberFormat="1" applyFont="1" applyBorder="1" applyAlignment="1">
      <alignment horizontal="center" vertical="center" shrinkToFit="1"/>
    </xf>
    <xf numFmtId="0" fontId="25" fillId="5" borderId="2" xfId="0" applyFont="1" applyFill="1" applyBorder="1" applyAlignment="1">
      <alignment shrinkToFit="1"/>
    </xf>
    <xf numFmtId="0" fontId="18" fillId="7" borderId="36" xfId="0" applyFont="1" applyFill="1" applyBorder="1" applyAlignment="1">
      <alignment horizontal="center" vertical="center" shrinkToFit="1"/>
    </xf>
    <xf numFmtId="187" fontId="18" fillId="5" borderId="17" xfId="1" applyNumberFormat="1" applyFont="1" applyFill="1" applyBorder="1" applyAlignment="1">
      <alignment horizontal="center" vertical="center" shrinkToFit="1"/>
    </xf>
    <xf numFmtId="187" fontId="18" fillId="5" borderId="43" xfId="1" applyNumberFormat="1" applyFont="1" applyFill="1" applyBorder="1" applyAlignment="1">
      <alignment horizontal="center" vertical="center" shrinkToFit="1"/>
    </xf>
    <xf numFmtId="0" fontId="20" fillId="5" borderId="5" xfId="0" applyFont="1" applyFill="1" applyBorder="1" applyAlignment="1">
      <alignment shrinkToFit="1"/>
    </xf>
    <xf numFmtId="187" fontId="18" fillId="5" borderId="1" xfId="1" applyNumberFormat="1" applyFont="1" applyFill="1" applyBorder="1" applyAlignment="1">
      <alignment horizontal="center" vertical="center" shrinkToFit="1"/>
    </xf>
    <xf numFmtId="187" fontId="18" fillId="0" borderId="26" xfId="1" applyNumberFormat="1" applyFont="1" applyBorder="1" applyAlignment="1">
      <alignment horizontal="center" vertical="center" shrinkToFit="1"/>
    </xf>
    <xf numFmtId="187" fontId="18" fillId="7" borderId="26" xfId="1" applyNumberFormat="1" applyFont="1" applyFill="1" applyBorder="1" applyAlignment="1">
      <alignment horizontal="center" vertical="center" shrinkToFit="1"/>
    </xf>
    <xf numFmtId="49" fontId="18" fillId="0" borderId="9" xfId="0" applyNumberFormat="1" applyFont="1" applyBorder="1" applyAlignment="1">
      <alignment horizontal="left" vertical="center" shrinkToFit="1"/>
    </xf>
    <xf numFmtId="0" fontId="6" fillId="0" borderId="9" xfId="0" applyFont="1" applyBorder="1" applyAlignment="1">
      <alignment horizontal="center" vertical="center" shrinkToFit="1"/>
    </xf>
    <xf numFmtId="187" fontId="6" fillId="0" borderId="9" xfId="1" applyNumberFormat="1" applyFont="1" applyBorder="1" applyAlignment="1">
      <alignment horizontal="center" vertical="center" shrinkToFit="1"/>
    </xf>
    <xf numFmtId="49" fontId="18" fillId="0" borderId="41" xfId="0" applyNumberFormat="1" applyFont="1" applyBorder="1" applyAlignment="1">
      <alignment horizontal="left" vertical="center" shrinkToFit="1"/>
    </xf>
    <xf numFmtId="0" fontId="6" fillId="0" borderId="39" xfId="0" applyFont="1" applyBorder="1" applyAlignment="1">
      <alignment horizontal="center" vertical="center" shrinkToFit="1"/>
    </xf>
    <xf numFmtId="49" fontId="6" fillId="0" borderId="7" xfId="0" applyNumberFormat="1" applyFont="1" applyBorder="1" applyAlignment="1">
      <alignment horizontal="left" vertical="center" wrapText="1" shrinkToFit="1"/>
    </xf>
    <xf numFmtId="0" fontId="6" fillId="0" borderId="7" xfId="0" applyFont="1" applyBorder="1" applyAlignment="1">
      <alignment horizontal="center" vertical="center" shrinkToFit="1"/>
    </xf>
    <xf numFmtId="49" fontId="6" fillId="0" borderId="41" xfId="0" applyNumberFormat="1" applyFont="1" applyBorder="1" applyAlignment="1">
      <alignment horizontal="left" vertical="center" wrapText="1" shrinkToFit="1"/>
    </xf>
    <xf numFmtId="187" fontId="18" fillId="0" borderId="39" xfId="1" applyNumberFormat="1" applyFont="1" applyBorder="1" applyAlignment="1">
      <alignment horizontal="center" vertical="center" shrinkToFit="1"/>
    </xf>
    <xf numFmtId="49" fontId="18" fillId="0" borderId="39" xfId="0" applyNumberFormat="1" applyFont="1" applyBorder="1" applyAlignment="1">
      <alignment horizontal="left" vertical="center" shrinkToFit="1"/>
    </xf>
    <xf numFmtId="0" fontId="18" fillId="0" borderId="8" xfId="0" applyFont="1" applyBorder="1" applyAlignment="1">
      <alignment horizontal="center" vertical="center" shrinkToFit="1"/>
    </xf>
    <xf numFmtId="49" fontId="6" fillId="0" borderId="44" xfId="0" applyNumberFormat="1" applyFont="1" applyBorder="1" applyAlignment="1">
      <alignment horizontal="left" vertical="center" wrapText="1" shrinkToFit="1"/>
    </xf>
    <xf numFmtId="0" fontId="6" fillId="0" borderId="44" xfId="0" applyFont="1" applyBorder="1" applyAlignment="1">
      <alignment horizontal="center" vertical="center" shrinkToFit="1"/>
    </xf>
    <xf numFmtId="187" fontId="6" fillId="0" borderId="44" xfId="1" applyNumberFormat="1" applyFont="1" applyBorder="1" applyAlignment="1">
      <alignment horizontal="center" vertical="center" shrinkToFit="1"/>
    </xf>
    <xf numFmtId="49" fontId="6" fillId="0" borderId="41" xfId="0" applyNumberFormat="1" applyFont="1" applyBorder="1" applyAlignment="1">
      <alignment horizontal="left" vertical="center" shrinkToFit="1"/>
    </xf>
    <xf numFmtId="49" fontId="6" fillId="0" borderId="1" xfId="0" applyNumberFormat="1" applyFont="1" applyBorder="1" applyAlignment="1">
      <alignment horizontal="left" vertical="center" wrapText="1" shrinkToFit="1"/>
    </xf>
    <xf numFmtId="0" fontId="6" fillId="3" borderId="39" xfId="0" applyFont="1" applyFill="1" applyBorder="1" applyAlignment="1">
      <alignment horizontal="center" vertical="center" shrinkToFit="1"/>
    </xf>
    <xf numFmtId="187" fontId="18" fillId="3" borderId="39" xfId="1" applyNumberFormat="1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187" fontId="18" fillId="3" borderId="8" xfId="1" applyNumberFormat="1" applyFont="1" applyFill="1" applyBorder="1" applyAlignment="1">
      <alignment horizontal="center" vertical="center" shrinkToFit="1"/>
    </xf>
    <xf numFmtId="187" fontId="6" fillId="0" borderId="0" xfId="1" applyNumberFormat="1" applyFont="1" applyAlignment="1">
      <alignment shrinkToFit="1"/>
    </xf>
    <xf numFmtId="49" fontId="23" fillId="0" borderId="7" xfId="0" applyNumberFormat="1" applyFont="1" applyBorder="1" applyAlignment="1">
      <alignment vertical="center" shrinkToFit="1"/>
    </xf>
    <xf numFmtId="0" fontId="9" fillId="0" borderId="5" xfId="0" applyFont="1" applyBorder="1" applyAlignment="1">
      <alignment horizontal="left" vertical="center" indent="4"/>
    </xf>
    <xf numFmtId="187" fontId="6" fillId="0" borderId="45" xfId="1" applyNumberFormat="1" applyFont="1" applyBorder="1" applyAlignment="1">
      <alignment horizontal="center" vertical="center" shrinkToFit="1"/>
    </xf>
    <xf numFmtId="0" fontId="16" fillId="0" borderId="0" xfId="0" applyFont="1"/>
    <xf numFmtId="187" fontId="16" fillId="0" borderId="0" xfId="0" applyNumberFormat="1" applyFont="1"/>
    <xf numFmtId="43" fontId="16" fillId="0" borderId="0" xfId="0" applyNumberFormat="1" applyFont="1"/>
    <xf numFmtId="0" fontId="14" fillId="0" borderId="0" xfId="0" applyFont="1"/>
    <xf numFmtId="43" fontId="14" fillId="0" borderId="0" xfId="0" applyNumberFormat="1" applyFont="1"/>
    <xf numFmtId="0" fontId="14" fillId="5" borderId="2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49" fontId="29" fillId="0" borderId="7" xfId="0" applyNumberFormat="1" applyFont="1" applyBorder="1" applyAlignment="1">
      <alignment horizontal="left" vertical="center" shrinkToFit="1"/>
    </xf>
    <xf numFmtId="49" fontId="23" fillId="0" borderId="7" xfId="0" applyNumberFormat="1" applyFont="1" applyBorder="1" applyAlignment="1">
      <alignment horizontal="left" vertical="center" shrinkToFit="1"/>
    </xf>
    <xf numFmtId="0" fontId="14" fillId="0" borderId="32" xfId="0" applyFont="1" applyBorder="1" applyAlignment="1">
      <alignment horizontal="center" vertical="center"/>
    </xf>
    <xf numFmtId="0" fontId="16" fillId="5" borderId="32" xfId="0" applyFont="1" applyFill="1" applyBorder="1" applyAlignment="1">
      <alignment horizontal="center" vertical="center"/>
    </xf>
    <xf numFmtId="187" fontId="14" fillId="5" borderId="32" xfId="1" applyNumberFormat="1" applyFont="1" applyFill="1" applyBorder="1" applyAlignment="1">
      <alignment horizontal="center" vertical="center"/>
    </xf>
    <xf numFmtId="187" fontId="14" fillId="0" borderId="32" xfId="1" applyNumberFormat="1" applyFont="1" applyBorder="1" applyAlignment="1">
      <alignment horizontal="center" vertical="center"/>
    </xf>
    <xf numFmtId="0" fontId="8" fillId="0" borderId="32" xfId="0" applyFont="1" applyBorder="1"/>
    <xf numFmtId="0" fontId="14" fillId="0" borderId="19" xfId="0" applyFont="1" applyBorder="1" applyAlignment="1">
      <alignment horizontal="left" vertical="center" indent="4"/>
    </xf>
    <xf numFmtId="49" fontId="6" fillId="0" borderId="40" xfId="0" applyNumberFormat="1" applyFont="1" applyBorder="1" applyAlignment="1">
      <alignment horizontal="left" vertical="center" shrinkToFit="1"/>
    </xf>
    <xf numFmtId="0" fontId="6" fillId="0" borderId="40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4" fillId="0" borderId="9" xfId="0" applyFont="1" applyBorder="1" applyAlignment="1">
      <alignment vertical="top" wrapText="1"/>
    </xf>
    <xf numFmtId="0" fontId="6" fillId="0" borderId="0" xfId="0" applyFont="1" applyAlignment="1">
      <alignment horizontal="center" vertical="center" shrinkToFit="1"/>
    </xf>
    <xf numFmtId="0" fontId="1" fillId="0" borderId="24" xfId="0" applyFont="1" applyBorder="1" applyAlignment="1">
      <alignment vertical="top" wrapText="1"/>
    </xf>
    <xf numFmtId="0" fontId="6" fillId="0" borderId="24" xfId="0" applyFont="1" applyBorder="1" applyAlignment="1">
      <alignment horizontal="center" vertical="center" shrinkToFit="1"/>
    </xf>
    <xf numFmtId="187" fontId="14" fillId="5" borderId="34" xfId="1" applyNumberFormat="1" applyFont="1" applyFill="1" applyBorder="1" applyAlignment="1">
      <alignment horizontal="center" vertical="center"/>
    </xf>
    <xf numFmtId="187" fontId="6" fillId="0" borderId="24" xfId="1" applyNumberFormat="1" applyFont="1" applyBorder="1" applyAlignment="1">
      <alignment horizontal="center" vertical="center" shrinkToFit="1"/>
    </xf>
    <xf numFmtId="0" fontId="1" fillId="0" borderId="24" xfId="0" applyFont="1" applyBorder="1" applyAlignment="1">
      <alignment vertical="top"/>
    </xf>
    <xf numFmtId="0" fontId="4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center" shrinkToFit="1"/>
    </xf>
    <xf numFmtId="187" fontId="6" fillId="0" borderId="6" xfId="1" applyNumberFormat="1" applyFont="1" applyBorder="1" applyAlignment="1">
      <alignment horizontal="center" vertical="center" shrinkToFit="1"/>
    </xf>
    <xf numFmtId="0" fontId="16" fillId="5" borderId="1" xfId="0" applyFont="1" applyFill="1" applyBorder="1" applyAlignment="1">
      <alignment horizontal="center" vertical="center"/>
    </xf>
    <xf numFmtId="0" fontId="16" fillId="5" borderId="22" xfId="0" applyFont="1" applyFill="1" applyBorder="1" applyAlignment="1">
      <alignment horizontal="center" vertical="center"/>
    </xf>
    <xf numFmtId="49" fontId="6" fillId="0" borderId="32" xfId="0" applyNumberFormat="1" applyFont="1" applyBorder="1" applyAlignment="1">
      <alignment horizontal="left" vertical="center" shrinkToFit="1"/>
    </xf>
    <xf numFmtId="0" fontId="6" fillId="0" borderId="16" xfId="0" applyFont="1" applyBorder="1" applyAlignment="1">
      <alignment horizontal="center" vertical="center" shrinkToFit="1"/>
    </xf>
    <xf numFmtId="187" fontId="6" fillId="0" borderId="41" xfId="1" applyNumberFormat="1" applyFont="1" applyBorder="1" applyAlignment="1">
      <alignment horizontal="center" vertical="center" shrinkToFit="1"/>
    </xf>
    <xf numFmtId="49" fontId="6" fillId="0" borderId="32" xfId="0" applyNumberFormat="1" applyFont="1" applyBorder="1" applyAlignment="1">
      <alignment horizontal="left" vertical="center" wrapText="1" shrinkToFit="1"/>
    </xf>
    <xf numFmtId="0" fontId="6" fillId="0" borderId="47" xfId="0" applyFont="1" applyBorder="1" applyAlignment="1">
      <alignment horizontal="center" vertical="center" shrinkToFit="1"/>
    </xf>
    <xf numFmtId="187" fontId="6" fillId="0" borderId="42" xfId="1" applyNumberFormat="1" applyFont="1" applyBorder="1" applyAlignment="1">
      <alignment horizontal="center" vertical="center" shrinkToFit="1"/>
    </xf>
    <xf numFmtId="0" fontId="18" fillId="7" borderId="2" xfId="0" applyFont="1" applyFill="1" applyBorder="1" applyAlignment="1">
      <alignment horizontal="left" vertical="center" shrinkToFit="1"/>
    </xf>
    <xf numFmtId="0" fontId="18" fillId="0" borderId="1" xfId="0" applyFont="1" applyBorder="1" applyAlignment="1">
      <alignment horizontal="center" vertical="center" shrinkToFit="1"/>
    </xf>
    <xf numFmtId="187" fontId="18" fillId="0" borderId="31" xfId="1" applyNumberFormat="1" applyFont="1" applyBorder="1" applyAlignment="1">
      <alignment horizontal="center" vertical="center" shrinkToFit="1"/>
    </xf>
    <xf numFmtId="187" fontId="18" fillId="0" borderId="45" xfId="1" applyNumberFormat="1" applyFont="1" applyBorder="1" applyAlignment="1">
      <alignment horizontal="center" vertical="center" shrinkToFit="1"/>
    </xf>
    <xf numFmtId="187" fontId="18" fillId="0" borderId="42" xfId="1" applyNumberFormat="1" applyFont="1" applyBorder="1" applyAlignment="1">
      <alignment horizontal="center" vertical="center" shrinkToFit="1"/>
    </xf>
    <xf numFmtId="49" fontId="18" fillId="0" borderId="5" xfId="0" applyNumberFormat="1" applyFont="1" applyBorder="1" applyAlignment="1">
      <alignment horizontal="left" vertical="center" shrinkToFit="1"/>
    </xf>
    <xf numFmtId="0" fontId="18" fillId="0" borderId="18" xfId="0" applyFont="1" applyBorder="1" applyAlignment="1">
      <alignment horizontal="center" vertical="center" shrinkToFit="1"/>
    </xf>
    <xf numFmtId="187" fontId="16" fillId="0" borderId="2" xfId="1" applyNumberFormat="1" applyFont="1" applyBorder="1" applyAlignment="1">
      <alignment horizontal="center" vertical="center"/>
    </xf>
    <xf numFmtId="0" fontId="6" fillId="0" borderId="48" xfId="0" applyFont="1" applyBorder="1" applyAlignment="1">
      <alignment shrinkToFit="1"/>
    </xf>
    <xf numFmtId="0" fontId="31" fillId="3" borderId="1" xfId="0" applyFont="1" applyFill="1" applyBorder="1" applyAlignment="1">
      <alignment horizontal="center" vertical="center"/>
    </xf>
    <xf numFmtId="0" fontId="32" fillId="0" borderId="32" xfId="0" applyFont="1" applyBorder="1" applyAlignment="1">
      <alignment horizontal="left" vertical="center"/>
    </xf>
    <xf numFmtId="49" fontId="31" fillId="0" borderId="20" xfId="0" applyNumberFormat="1" applyFont="1" applyBorder="1" applyAlignment="1">
      <alignment horizontal="left" vertical="center" shrinkToFit="1"/>
    </xf>
    <xf numFmtId="0" fontId="33" fillId="0" borderId="48" xfId="0" applyFont="1" applyBorder="1" applyAlignment="1">
      <alignment horizontal="center" vertical="center" shrinkToFit="1"/>
    </xf>
    <xf numFmtId="187" fontId="33" fillId="5" borderId="1" xfId="1" applyNumberFormat="1" applyFont="1" applyFill="1" applyBorder="1" applyAlignment="1">
      <alignment horizontal="center" vertical="center"/>
    </xf>
    <xf numFmtId="187" fontId="33" fillId="0" borderId="12" xfId="1" applyNumberFormat="1" applyFont="1" applyBorder="1" applyAlignment="1">
      <alignment horizontal="center" vertical="center" shrinkToFit="1"/>
    </xf>
    <xf numFmtId="187" fontId="33" fillId="0" borderId="48" xfId="1" applyNumberFormat="1" applyFont="1" applyBorder="1" applyAlignment="1">
      <alignment horizontal="center" vertical="center" shrinkToFit="1"/>
    </xf>
    <xf numFmtId="49" fontId="33" fillId="0" borderId="22" xfId="0" applyNumberFormat="1" applyFont="1" applyBorder="1" applyAlignment="1">
      <alignment horizontal="left" vertical="center" shrinkToFit="1"/>
    </xf>
    <xf numFmtId="49" fontId="33" fillId="0" borderId="20" xfId="0" applyNumberFormat="1" applyFont="1" applyBorder="1" applyAlignment="1">
      <alignment horizontal="left" vertical="center" shrinkToFit="1"/>
    </xf>
    <xf numFmtId="0" fontId="33" fillId="0" borderId="50" xfId="0" applyFont="1" applyBorder="1" applyAlignment="1">
      <alignment horizontal="center" vertical="center" shrinkToFit="1"/>
    </xf>
    <xf numFmtId="187" fontId="33" fillId="5" borderId="2" xfId="1" applyNumberFormat="1" applyFont="1" applyFill="1" applyBorder="1" applyAlignment="1">
      <alignment horizontal="center" vertical="center"/>
    </xf>
    <xf numFmtId="187" fontId="33" fillId="0" borderId="50" xfId="1" applyNumberFormat="1" applyFont="1" applyBorder="1" applyAlignment="1">
      <alignment horizontal="center" vertical="center" shrinkToFit="1"/>
    </xf>
    <xf numFmtId="0" fontId="34" fillId="0" borderId="48" xfId="0" applyFont="1" applyBorder="1" applyAlignment="1">
      <alignment horizontal="center" vertical="center" shrinkToFit="1"/>
    </xf>
    <xf numFmtId="0" fontId="34" fillId="0" borderId="49" xfId="0" applyFont="1" applyBorder="1" applyAlignment="1">
      <alignment horizontal="center" vertical="center" shrinkToFit="1"/>
    </xf>
    <xf numFmtId="187" fontId="34" fillId="5" borderId="1" xfId="1" applyNumberFormat="1" applyFont="1" applyFill="1" applyBorder="1" applyAlignment="1">
      <alignment horizontal="center" vertical="center"/>
    </xf>
    <xf numFmtId="187" fontId="33" fillId="0" borderId="8" xfId="1" applyNumberFormat="1" applyFont="1" applyBorder="1" applyAlignment="1">
      <alignment horizontal="center" vertical="center" shrinkToFit="1"/>
    </xf>
    <xf numFmtId="0" fontId="31" fillId="0" borderId="2" xfId="0" applyFont="1" applyBorder="1" applyAlignment="1">
      <alignment horizontal="left" vertical="center" indent="4"/>
    </xf>
    <xf numFmtId="0" fontId="34" fillId="0" borderId="1" xfId="0" applyFont="1" applyBorder="1" applyAlignment="1">
      <alignment horizontal="center" vertical="center"/>
    </xf>
    <xf numFmtId="187" fontId="34" fillId="0" borderId="1" xfId="1" applyNumberFormat="1" applyFont="1" applyBorder="1" applyAlignment="1">
      <alignment horizontal="center" vertical="center"/>
    </xf>
    <xf numFmtId="0" fontId="35" fillId="0" borderId="0" xfId="0" applyFont="1"/>
    <xf numFmtId="0" fontId="31" fillId="2" borderId="2" xfId="0" applyFont="1" applyFill="1" applyBorder="1" applyAlignment="1">
      <alignment vertical="center"/>
    </xf>
    <xf numFmtId="0" fontId="34" fillId="2" borderId="1" xfId="0" applyFont="1" applyFill="1" applyBorder="1" applyAlignment="1">
      <alignment horizontal="center" vertical="center"/>
    </xf>
    <xf numFmtId="187" fontId="34" fillId="2" borderId="1" xfId="1" applyNumberFormat="1" applyFont="1" applyFill="1" applyBorder="1" applyAlignment="1">
      <alignment horizontal="center" vertical="center"/>
    </xf>
    <xf numFmtId="0" fontId="30" fillId="0" borderId="0" xfId="0" applyFont="1"/>
    <xf numFmtId="0" fontId="31" fillId="2" borderId="5" xfId="0" applyFont="1" applyFill="1" applyBorder="1" applyAlignment="1">
      <alignment horizontal="left" vertical="center" indent="2"/>
    </xf>
    <xf numFmtId="0" fontId="31" fillId="3" borderId="2" xfId="0" applyFont="1" applyFill="1" applyBorder="1" applyAlignment="1">
      <alignment vertical="center"/>
    </xf>
    <xf numFmtId="0" fontId="34" fillId="3" borderId="1" xfId="0" applyFont="1" applyFill="1" applyBorder="1" applyAlignment="1">
      <alignment horizontal="center" vertical="center"/>
    </xf>
    <xf numFmtId="187" fontId="34" fillId="3" borderId="1" xfId="1" applyNumberFormat="1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left" vertical="center" indent="2"/>
    </xf>
    <xf numFmtId="0" fontId="31" fillId="0" borderId="1" xfId="0" applyFont="1" applyBorder="1" applyAlignment="1">
      <alignment horizontal="center" vertical="center"/>
    </xf>
    <xf numFmtId="0" fontId="31" fillId="0" borderId="5" xfId="0" applyFont="1" applyBorder="1" applyAlignment="1">
      <alignment horizontal="left" vertical="center" indent="4"/>
    </xf>
    <xf numFmtId="0" fontId="33" fillId="0" borderId="1" xfId="0" applyFont="1" applyBorder="1" applyAlignment="1">
      <alignment horizontal="left" vertical="center" indent="4"/>
    </xf>
    <xf numFmtId="0" fontId="32" fillId="0" borderId="1" xfId="0" applyFont="1" applyBorder="1" applyAlignment="1">
      <alignment horizontal="center" vertical="center"/>
    </xf>
    <xf numFmtId="187" fontId="33" fillId="0" borderId="1" xfId="1" applyNumberFormat="1" applyFont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187" fontId="33" fillId="3" borderId="1" xfId="1" applyNumberFormat="1" applyFont="1" applyFill="1" applyBorder="1" applyAlignment="1">
      <alignment horizontal="center" vertical="center"/>
    </xf>
    <xf numFmtId="0" fontId="31" fillId="0" borderId="1" xfId="0" applyFont="1" applyBorder="1" applyAlignment="1">
      <alignment horizontal="left" vertical="center" indent="4"/>
    </xf>
    <xf numFmtId="0" fontId="31" fillId="2" borderId="32" xfId="0" applyFont="1" applyFill="1" applyBorder="1" applyAlignment="1">
      <alignment vertical="center"/>
    </xf>
    <xf numFmtId="0" fontId="34" fillId="2" borderId="5" xfId="0" applyFont="1" applyFill="1" applyBorder="1" applyAlignment="1">
      <alignment horizontal="center" vertical="center"/>
    </xf>
    <xf numFmtId="187" fontId="34" fillId="2" borderId="5" xfId="1" applyNumberFormat="1" applyFont="1" applyFill="1" applyBorder="1" applyAlignment="1">
      <alignment horizontal="center" vertical="center"/>
    </xf>
    <xf numFmtId="187" fontId="33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5" xfId="2" applyFont="1" applyBorder="1" applyAlignment="1">
      <alignment horizontal="left"/>
    </xf>
    <xf numFmtId="0" fontId="10" fillId="0" borderId="0" xfId="2"/>
    <xf numFmtId="0" fontId="13" fillId="0" borderId="16" xfId="2" applyFont="1" applyBorder="1"/>
    <xf numFmtId="0" fontId="4" fillId="0" borderId="15" xfId="2" applyFont="1" applyBorder="1" applyAlignment="1">
      <alignment horizontal="left"/>
    </xf>
    <xf numFmtId="0" fontId="12" fillId="0" borderId="25" xfId="2" applyFont="1" applyBorder="1" applyAlignment="1">
      <alignment horizontal="left" vertical="center"/>
    </xf>
    <xf numFmtId="0" fontId="12" fillId="0" borderId="3" xfId="2" applyFont="1" applyBorder="1" applyAlignment="1">
      <alignment horizontal="left"/>
    </xf>
    <xf numFmtId="0" fontId="13" fillId="0" borderId="24" xfId="2" applyFont="1" applyBorder="1"/>
    <xf numFmtId="0" fontId="13" fillId="0" borderId="23" xfId="2" applyFont="1" applyBorder="1"/>
    <xf numFmtId="0" fontId="13" fillId="0" borderId="22" xfId="2" applyFont="1" applyBorder="1"/>
    <xf numFmtId="0" fontId="4" fillId="0" borderId="4" xfId="2" applyFont="1" applyBorder="1" applyAlignment="1">
      <alignment horizontal="left"/>
    </xf>
    <xf numFmtId="0" fontId="13" fillId="0" borderId="6" xfId="2" applyFont="1" applyBorder="1"/>
    <xf numFmtId="0" fontId="13" fillId="0" borderId="28" xfId="2" applyFont="1" applyBorder="1"/>
    <xf numFmtId="0" fontId="12" fillId="0" borderId="29" xfId="2" applyFont="1" applyBorder="1" applyAlignment="1">
      <alignment horizontal="left"/>
    </xf>
    <xf numFmtId="0" fontId="13" fillId="0" borderId="20" xfId="2" applyFont="1" applyBorder="1"/>
    <xf numFmtId="0" fontId="11" fillId="0" borderId="0" xfId="2" applyFont="1" applyAlignment="1">
      <alignment horizontal="center"/>
    </xf>
    <xf numFmtId="0" fontId="12" fillId="0" borderId="4" xfId="2" applyFont="1" applyBorder="1" applyAlignment="1">
      <alignment horizontal="left"/>
    </xf>
    <xf numFmtId="0" fontId="12" fillId="0" borderId="25" xfId="2" applyFont="1" applyBorder="1" applyAlignment="1">
      <alignment horizontal="left"/>
    </xf>
    <xf numFmtId="0" fontId="12" fillId="0" borderId="0" xfId="2" applyFont="1" applyAlignment="1">
      <alignment horizontal="left"/>
    </xf>
    <xf numFmtId="0" fontId="12" fillId="0" borderId="16" xfId="2" applyFont="1" applyBorder="1" applyAlignment="1">
      <alignment horizontal="left"/>
    </xf>
    <xf numFmtId="0" fontId="12" fillId="0" borderId="21" xfId="2" applyFont="1" applyBorder="1" applyAlignment="1">
      <alignment horizontal="left"/>
    </xf>
    <xf numFmtId="0" fontId="4" fillId="0" borderId="25" xfId="2" applyFont="1" applyBorder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12" fillId="0" borderId="16" xfId="2" applyFont="1" applyBorder="1" applyAlignment="1">
      <alignment horizontal="left" vertical="center"/>
    </xf>
    <xf numFmtId="0" fontId="4" fillId="0" borderId="15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0" fontId="4" fillId="0" borderId="3" xfId="2" applyFont="1" applyBorder="1" applyAlignment="1">
      <alignment horizontal="left"/>
    </xf>
    <xf numFmtId="0" fontId="4" fillId="0" borderId="30" xfId="2" applyFont="1" applyBorder="1" applyAlignment="1">
      <alignment horizontal="left"/>
    </xf>
    <xf numFmtId="0" fontId="13" fillId="0" borderId="0" xfId="2" applyFont="1"/>
    <xf numFmtId="0" fontId="10" fillId="0" borderId="21" xfId="2" applyBorder="1"/>
    <xf numFmtId="0" fontId="12" fillId="0" borderId="24" xfId="2" applyFont="1" applyBorder="1" applyAlignment="1">
      <alignment vertical="top" wrapText="1"/>
    </xf>
    <xf numFmtId="0" fontId="2" fillId="2" borderId="2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87" fontId="14" fillId="0" borderId="1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32" fillId="3" borderId="32" xfId="0" applyFont="1" applyFill="1" applyBorder="1" applyAlignment="1">
      <alignment horizontal="left" vertical="center"/>
    </xf>
    <xf numFmtId="0" fontId="32" fillId="3" borderId="5" xfId="0" applyFont="1" applyFill="1" applyBorder="1" applyAlignment="1">
      <alignment horizontal="left" vertical="center"/>
    </xf>
    <xf numFmtId="0" fontId="32" fillId="3" borderId="2" xfId="0" applyFont="1" applyFill="1" applyBorder="1" applyAlignment="1">
      <alignment horizontal="left" vertical="center"/>
    </xf>
    <xf numFmtId="0" fontId="18" fillId="0" borderId="0" xfId="0" applyFont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0" fontId="20" fillId="0" borderId="39" xfId="0" applyFont="1" applyBorder="1" applyAlignment="1">
      <alignment shrinkToFit="1"/>
    </xf>
    <xf numFmtId="0" fontId="18" fillId="8" borderId="7" xfId="0" applyFont="1" applyFill="1" applyBorder="1" applyAlignment="1">
      <alignment horizontal="center" vertical="center" shrinkToFit="1"/>
    </xf>
  </cellXfs>
  <cellStyles count="5">
    <cellStyle name="Comma" xfId="1" builtinId="3"/>
    <cellStyle name="Normal" xfId="0" builtinId="0"/>
    <cellStyle name="Percent" xfId="3" builtinId="5"/>
    <cellStyle name="ปกติ 2" xfId="2"/>
    <cellStyle name="ปกติ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63500</xdr:colOff>
      <xdr:row>0</xdr:row>
      <xdr:rowOff>10572</xdr:rowOff>
    </xdr:from>
    <xdr:to>
      <xdr:col>4</xdr:col>
      <xdr:colOff>1170515</xdr:colOff>
      <xdr:row>2</xdr:row>
      <xdr:rowOff>102435</xdr:rowOff>
    </xdr:to>
    <xdr:sp macro="" textlink="">
      <xdr:nvSpPr>
        <xdr:cNvPr id="2" name="TextBox 2">
          <a:extLst>
            <a:ext uri="{FF2B5EF4-FFF2-40B4-BE49-F238E27FC236}">
              <a16:creationId xmlns:a16="http://schemas.microsoft.com/office/drawing/2014/main" xmlns="" id="{5F17D19B-AA34-48C5-B88D-B14BD1F3373C}"/>
            </a:ext>
          </a:extLst>
        </xdr:cNvPr>
        <xdr:cNvSpPr txBox="1"/>
      </xdr:nvSpPr>
      <xdr:spPr>
        <a:xfrm>
          <a:off x="6654800" y="10572"/>
          <a:ext cx="1107015" cy="70146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1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1</xdr:row>
      <xdr:rowOff>38100</xdr:rowOff>
    </xdr:from>
    <xdr:to>
      <xdr:col>6</xdr:col>
      <xdr:colOff>37253</xdr:colOff>
      <xdr:row>3</xdr:row>
      <xdr:rowOff>52917</xdr:rowOff>
    </xdr:to>
    <xdr:sp macro="" textlink="">
      <xdr:nvSpPr>
        <xdr:cNvPr id="3" name="TextBox 7">
          <a:extLst>
            <a:ext uri="{FF2B5EF4-FFF2-40B4-BE49-F238E27FC236}">
              <a16:creationId xmlns:a16="http://schemas.microsoft.com/office/drawing/2014/main" xmlns="" id="{31D4B43B-9307-4E26-87DE-42DC8B74EC06}"/>
            </a:ext>
          </a:extLst>
        </xdr:cNvPr>
        <xdr:cNvSpPr txBox="1"/>
      </xdr:nvSpPr>
      <xdr:spPr>
        <a:xfrm>
          <a:off x="5762625" y="342900"/>
          <a:ext cx="1094528" cy="62441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1</xdr:row>
      <xdr:rowOff>38100</xdr:rowOff>
    </xdr:from>
    <xdr:to>
      <xdr:col>6</xdr:col>
      <xdr:colOff>8678</xdr:colOff>
      <xdr:row>3</xdr:row>
      <xdr:rowOff>52917</xdr:rowOff>
    </xdr:to>
    <xdr:sp macro="" textlink="">
      <xdr:nvSpPr>
        <xdr:cNvPr id="2" name="TextBox 7">
          <a:extLst>
            <a:ext uri="{FF2B5EF4-FFF2-40B4-BE49-F238E27FC236}">
              <a16:creationId xmlns:a16="http://schemas.microsoft.com/office/drawing/2014/main" xmlns="" id="{CC43582C-D919-4C19-A494-56138BEF44BF}"/>
            </a:ext>
          </a:extLst>
        </xdr:cNvPr>
        <xdr:cNvSpPr txBox="1"/>
      </xdr:nvSpPr>
      <xdr:spPr>
        <a:xfrm>
          <a:off x="5743575" y="342900"/>
          <a:ext cx="1085003" cy="62441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542926</xdr:colOff>
      <xdr:row>1</xdr:row>
      <xdr:rowOff>38100</xdr:rowOff>
    </xdr:from>
    <xdr:to>
      <xdr:col>5</xdr:col>
      <xdr:colOff>769620</xdr:colOff>
      <xdr:row>3</xdr:row>
      <xdr:rowOff>57150</xdr:rowOff>
    </xdr:to>
    <xdr:sp macro="" textlink="">
      <xdr:nvSpPr>
        <xdr:cNvPr id="2" name="TextBox 7">
          <a:extLst>
            <a:ext uri="{FF2B5EF4-FFF2-40B4-BE49-F238E27FC236}">
              <a16:creationId xmlns:a16="http://schemas.microsoft.com/office/drawing/2014/main" xmlns="" id="{ABD8B973-6589-4D22-B8EE-1AC8FEFFC2EE}"/>
            </a:ext>
          </a:extLst>
        </xdr:cNvPr>
        <xdr:cNvSpPr txBox="1"/>
      </xdr:nvSpPr>
      <xdr:spPr>
        <a:xfrm>
          <a:off x="6191251" y="342900"/>
          <a:ext cx="1045844" cy="6286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1</xdr:row>
      <xdr:rowOff>28575</xdr:rowOff>
    </xdr:from>
    <xdr:to>
      <xdr:col>5</xdr:col>
      <xdr:colOff>750570</xdr:colOff>
      <xdr:row>3</xdr:row>
      <xdr:rowOff>47625</xdr:rowOff>
    </xdr:to>
    <xdr:sp macro="" textlink="">
      <xdr:nvSpPr>
        <xdr:cNvPr id="3" name="TextBox 7">
          <a:extLst>
            <a:ext uri="{FF2B5EF4-FFF2-40B4-BE49-F238E27FC236}">
              <a16:creationId xmlns:a16="http://schemas.microsoft.com/office/drawing/2014/main" xmlns="" id="{DFE2F54C-319C-4848-A5B4-895310877F66}"/>
            </a:ext>
          </a:extLst>
        </xdr:cNvPr>
        <xdr:cNvSpPr txBox="1"/>
      </xdr:nvSpPr>
      <xdr:spPr>
        <a:xfrm>
          <a:off x="6048375" y="333375"/>
          <a:ext cx="1064895" cy="6286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836083</xdr:colOff>
      <xdr:row>0</xdr:row>
      <xdr:rowOff>0</xdr:rowOff>
    </xdr:from>
    <xdr:to>
      <xdr:col>5</xdr:col>
      <xdr:colOff>1094528</xdr:colOff>
      <xdr:row>2</xdr:row>
      <xdr:rowOff>14817</xdr:rowOff>
    </xdr:to>
    <xdr:sp macro="" textlink="">
      <xdr:nvSpPr>
        <xdr:cNvPr id="2" name="TextBox 7">
          <a:extLst>
            <a:ext uri="{FF2B5EF4-FFF2-40B4-BE49-F238E27FC236}">
              <a16:creationId xmlns:a16="http://schemas.microsoft.com/office/drawing/2014/main" xmlns="" id="{4FBEC287-3011-4F85-9517-6C15E0F295EC}"/>
            </a:ext>
          </a:extLst>
        </xdr:cNvPr>
        <xdr:cNvSpPr txBox="1"/>
      </xdr:nvSpPr>
      <xdr:spPr>
        <a:xfrm>
          <a:off x="6445250" y="0"/>
          <a:ext cx="1475528" cy="6286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638175</xdr:colOff>
      <xdr:row>1</xdr:row>
      <xdr:rowOff>38100</xdr:rowOff>
    </xdr:from>
    <xdr:to>
      <xdr:col>6</xdr:col>
      <xdr:colOff>27728</xdr:colOff>
      <xdr:row>3</xdr:row>
      <xdr:rowOff>52917</xdr:rowOff>
    </xdr:to>
    <xdr:sp macro="" textlink="">
      <xdr:nvSpPr>
        <xdr:cNvPr id="2" name="TextBox 7">
          <a:extLst>
            <a:ext uri="{FF2B5EF4-FFF2-40B4-BE49-F238E27FC236}">
              <a16:creationId xmlns:a16="http://schemas.microsoft.com/office/drawing/2014/main" xmlns="" id="{332AB16E-EA64-414E-8D10-EB73D138B689}"/>
            </a:ext>
          </a:extLst>
        </xdr:cNvPr>
        <xdr:cNvSpPr txBox="1"/>
      </xdr:nvSpPr>
      <xdr:spPr>
        <a:xfrm>
          <a:off x="5905500" y="342900"/>
          <a:ext cx="989753" cy="62441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1038224</xdr:colOff>
      <xdr:row>0</xdr:row>
      <xdr:rowOff>0</xdr:rowOff>
    </xdr:from>
    <xdr:to>
      <xdr:col>5</xdr:col>
      <xdr:colOff>2123227</xdr:colOff>
      <xdr:row>2</xdr:row>
      <xdr:rowOff>85725</xdr:rowOff>
    </xdr:to>
    <xdr:sp macro="" textlink="">
      <xdr:nvSpPr>
        <xdr:cNvPr id="2" name="TextBox 7">
          <a:extLst>
            <a:ext uri="{FF2B5EF4-FFF2-40B4-BE49-F238E27FC236}">
              <a16:creationId xmlns:a16="http://schemas.microsoft.com/office/drawing/2014/main" xmlns="" id="{24A05A1D-1E53-47DC-835C-FC7EC3389877}"/>
            </a:ext>
          </a:extLst>
        </xdr:cNvPr>
        <xdr:cNvSpPr txBox="1"/>
      </xdr:nvSpPr>
      <xdr:spPr>
        <a:xfrm>
          <a:off x="9886949" y="0"/>
          <a:ext cx="1085003" cy="6953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600075</xdr:colOff>
      <xdr:row>0</xdr:row>
      <xdr:rowOff>295275</xdr:rowOff>
    </xdr:from>
    <xdr:to>
      <xdr:col>6</xdr:col>
      <xdr:colOff>1270</xdr:colOff>
      <xdr:row>3</xdr:row>
      <xdr:rowOff>5292</xdr:rowOff>
    </xdr:to>
    <xdr:sp macro="" textlink="">
      <xdr:nvSpPr>
        <xdr:cNvPr id="5" name="TextBox 7">
          <a:extLst>
            <a:ext uri="{FF2B5EF4-FFF2-40B4-BE49-F238E27FC236}">
              <a16:creationId xmlns:a16="http://schemas.microsoft.com/office/drawing/2014/main" xmlns="" id="{FC7F681F-1591-4CD2-AE76-18ACD726A192}"/>
            </a:ext>
          </a:extLst>
        </xdr:cNvPr>
        <xdr:cNvSpPr txBox="1"/>
      </xdr:nvSpPr>
      <xdr:spPr>
        <a:xfrm>
          <a:off x="5895975" y="295275"/>
          <a:ext cx="1001395" cy="62441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1076325</xdr:colOff>
      <xdr:row>0</xdr:row>
      <xdr:rowOff>0</xdr:rowOff>
    </xdr:from>
    <xdr:to>
      <xdr:col>5</xdr:col>
      <xdr:colOff>2142277</xdr:colOff>
      <xdr:row>2</xdr:row>
      <xdr:rowOff>14817</xdr:rowOff>
    </xdr:to>
    <xdr:sp macro="" textlink="">
      <xdr:nvSpPr>
        <xdr:cNvPr id="2" name="TextBox 7">
          <a:extLst>
            <a:ext uri="{FF2B5EF4-FFF2-40B4-BE49-F238E27FC236}">
              <a16:creationId xmlns:a16="http://schemas.microsoft.com/office/drawing/2014/main" xmlns="" id="{B903A2EE-4329-4226-BABC-7A98CC927E5F}"/>
            </a:ext>
          </a:extLst>
        </xdr:cNvPr>
        <xdr:cNvSpPr txBox="1"/>
      </xdr:nvSpPr>
      <xdr:spPr>
        <a:xfrm>
          <a:off x="9925050" y="0"/>
          <a:ext cx="1065952" cy="62441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485775</xdr:colOff>
      <xdr:row>1</xdr:row>
      <xdr:rowOff>28575</xdr:rowOff>
    </xdr:from>
    <xdr:to>
      <xdr:col>5</xdr:col>
      <xdr:colOff>762000</xdr:colOff>
      <xdr:row>3</xdr:row>
      <xdr:rowOff>43392</xdr:rowOff>
    </xdr:to>
    <xdr:sp macro="" textlink="">
      <xdr:nvSpPr>
        <xdr:cNvPr id="3" name="TextBox 7">
          <a:extLst>
            <a:ext uri="{FF2B5EF4-FFF2-40B4-BE49-F238E27FC236}">
              <a16:creationId xmlns:a16="http://schemas.microsoft.com/office/drawing/2014/main" xmlns="" id="{DEF36D62-1835-48BA-96F3-96100721D398}"/>
            </a:ext>
          </a:extLst>
        </xdr:cNvPr>
        <xdr:cNvSpPr txBox="1"/>
      </xdr:nvSpPr>
      <xdr:spPr>
        <a:xfrm>
          <a:off x="5743575" y="333375"/>
          <a:ext cx="1095375" cy="62441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307975</xdr:colOff>
      <xdr:row>1</xdr:row>
      <xdr:rowOff>47625</xdr:rowOff>
    </xdr:from>
    <xdr:to>
      <xdr:col>5</xdr:col>
      <xdr:colOff>773853</xdr:colOff>
      <xdr:row>3</xdr:row>
      <xdr:rowOff>62442</xdr:rowOff>
    </xdr:to>
    <xdr:sp macro="" textlink="">
      <xdr:nvSpPr>
        <xdr:cNvPr id="2" name="TextBox 7">
          <a:extLst>
            <a:ext uri="{FF2B5EF4-FFF2-40B4-BE49-F238E27FC236}">
              <a16:creationId xmlns:a16="http://schemas.microsoft.com/office/drawing/2014/main" xmlns="" id="{54FA2505-5C4C-4E0B-B1F4-EA1B43BC5292}"/>
            </a:ext>
          </a:extLst>
        </xdr:cNvPr>
        <xdr:cNvSpPr txBox="1"/>
      </xdr:nvSpPr>
      <xdr:spPr>
        <a:xfrm>
          <a:off x="5527675" y="352425"/>
          <a:ext cx="1285028" cy="62441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1</xdr:row>
      <xdr:rowOff>38100</xdr:rowOff>
    </xdr:from>
    <xdr:to>
      <xdr:col>5</xdr:col>
      <xdr:colOff>780203</xdr:colOff>
      <xdr:row>3</xdr:row>
      <xdr:rowOff>52917</xdr:rowOff>
    </xdr:to>
    <xdr:sp macro="" textlink="">
      <xdr:nvSpPr>
        <xdr:cNvPr id="2" name="TextBox 7">
          <a:extLst>
            <a:ext uri="{FF2B5EF4-FFF2-40B4-BE49-F238E27FC236}">
              <a16:creationId xmlns:a16="http://schemas.microsoft.com/office/drawing/2014/main" xmlns="" id="{CC425785-8922-48BE-BD3C-ACE9F39866E2}"/>
            </a:ext>
          </a:extLst>
        </xdr:cNvPr>
        <xdr:cNvSpPr txBox="1"/>
      </xdr:nvSpPr>
      <xdr:spPr>
        <a:xfrm>
          <a:off x="5953125" y="342900"/>
          <a:ext cx="1123103" cy="62441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1</xdr:row>
      <xdr:rowOff>47625</xdr:rowOff>
    </xdr:from>
    <xdr:to>
      <xdr:col>5</xdr:col>
      <xdr:colOff>751628</xdr:colOff>
      <xdr:row>3</xdr:row>
      <xdr:rowOff>62442</xdr:rowOff>
    </xdr:to>
    <xdr:sp macro="" textlink="">
      <xdr:nvSpPr>
        <xdr:cNvPr id="2" name="TextBox 7">
          <a:extLst>
            <a:ext uri="{FF2B5EF4-FFF2-40B4-BE49-F238E27FC236}">
              <a16:creationId xmlns:a16="http://schemas.microsoft.com/office/drawing/2014/main" xmlns="" id="{0A944321-BC14-4EDE-BDA4-B09DD279AB53}"/>
            </a:ext>
          </a:extLst>
        </xdr:cNvPr>
        <xdr:cNvSpPr txBox="1"/>
      </xdr:nvSpPr>
      <xdr:spPr>
        <a:xfrm>
          <a:off x="5781675" y="352425"/>
          <a:ext cx="1008803" cy="62441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8"/>
  <sheetViews>
    <sheetView view="pageBreakPreview" zoomScale="90" zoomScaleNormal="90" zoomScaleSheetLayoutView="90" workbookViewId="0">
      <selection activeCell="F9" sqref="F9"/>
    </sheetView>
  </sheetViews>
  <sheetFormatPr defaultColWidth="9" defaultRowHeight="20.5" outlineLevelRow="1" x14ac:dyDescent="0.3"/>
  <cols>
    <col min="1" max="1" width="46.1640625" style="1" customWidth="1"/>
    <col min="2" max="5" width="17.75" style="1" customWidth="1"/>
    <col min="6" max="6" width="16.25" style="1" customWidth="1"/>
    <col min="7" max="16384" width="9" style="1"/>
  </cols>
  <sheetData>
    <row r="2" spans="1:9" x14ac:dyDescent="0.3">
      <c r="A2" s="323" t="s">
        <v>14</v>
      </c>
      <c r="B2" s="323"/>
      <c r="C2" s="323"/>
      <c r="D2" s="323"/>
      <c r="E2" s="323"/>
    </row>
    <row r="3" spans="1:9" x14ac:dyDescent="0.3">
      <c r="A3" s="323" t="s">
        <v>15</v>
      </c>
      <c r="B3" s="323"/>
      <c r="C3" s="323"/>
      <c r="D3" s="323"/>
      <c r="E3" s="323"/>
    </row>
    <row r="4" spans="1:9" ht="19.5" customHeight="1" x14ac:dyDescent="0.3"/>
    <row r="5" spans="1:9" ht="19.5" customHeight="1" x14ac:dyDescent="0.3">
      <c r="E5" s="24" t="s">
        <v>26</v>
      </c>
    </row>
    <row r="6" spans="1:9" x14ac:dyDescent="0.3">
      <c r="A6" s="324" t="s">
        <v>27</v>
      </c>
      <c r="B6" s="14" t="s">
        <v>0</v>
      </c>
      <c r="C6" s="14" t="s">
        <v>3</v>
      </c>
      <c r="D6" s="14" t="s">
        <v>4</v>
      </c>
      <c r="E6" s="14" t="s">
        <v>5</v>
      </c>
    </row>
    <row r="7" spans="1:9" x14ac:dyDescent="0.3">
      <c r="A7" s="324"/>
      <c r="B7" s="14" t="s">
        <v>1</v>
      </c>
      <c r="C7" s="14" t="s">
        <v>1</v>
      </c>
      <c r="D7" s="14" t="s">
        <v>1</v>
      </c>
      <c r="E7" s="14" t="s">
        <v>1</v>
      </c>
    </row>
    <row r="8" spans="1:9" s="23" customFormat="1" x14ac:dyDescent="0.3">
      <c r="A8" s="25" t="s">
        <v>17</v>
      </c>
      <c r="B8" s="26"/>
      <c r="C8" s="26"/>
      <c r="D8" s="26"/>
      <c r="E8" s="26"/>
      <c r="F8" s="27"/>
    </row>
    <row r="9" spans="1:9" s="31" customFormat="1" x14ac:dyDescent="0.3">
      <c r="A9" s="28" t="s">
        <v>28</v>
      </c>
      <c r="B9" s="29">
        <f>B10+B13</f>
        <v>4282800</v>
      </c>
      <c r="C9" s="29" t="e">
        <f t="shared" ref="C9:E9" si="0">C10+C13</f>
        <v>#REF!</v>
      </c>
      <c r="D9" s="29" t="e">
        <f t="shared" si="0"/>
        <v>#REF!</v>
      </c>
      <c r="E9" s="29" t="e">
        <f t="shared" si="0"/>
        <v>#REF!</v>
      </c>
      <c r="F9" s="30" t="e">
        <f>SUM(C9:E9)</f>
        <v>#REF!</v>
      </c>
    </row>
    <row r="10" spans="1:9" s="34" customFormat="1" x14ac:dyDescent="0.3">
      <c r="A10" s="32" t="s">
        <v>29</v>
      </c>
      <c r="B10" s="33">
        <f>SUM(B11:B12)</f>
        <v>3833058</v>
      </c>
      <c r="C10" s="33" t="e">
        <f t="shared" ref="C10:E10" si="1">SUM(C11:C12)</f>
        <v>#REF!</v>
      </c>
      <c r="D10" s="33" t="e">
        <f t="shared" si="1"/>
        <v>#REF!</v>
      </c>
      <c r="E10" s="33" t="e">
        <f t="shared" si="1"/>
        <v>#REF!</v>
      </c>
      <c r="F10" s="30" t="e">
        <f t="shared" ref="F10:F73" si="2">SUM(C10:E10)</f>
        <v>#REF!</v>
      </c>
    </row>
    <row r="11" spans="1:9" x14ac:dyDescent="0.3">
      <c r="A11" s="13" t="s">
        <v>30</v>
      </c>
      <c r="B11" s="35">
        <v>14860</v>
      </c>
      <c r="C11" s="35" t="e">
        <f>#REF!</f>
        <v>#REF!</v>
      </c>
      <c r="D11" s="35" t="e">
        <f>#REF!</f>
        <v>#REF!</v>
      </c>
      <c r="E11" s="35" t="e">
        <f>#REF!</f>
        <v>#REF!</v>
      </c>
      <c r="F11" s="30" t="e">
        <f t="shared" si="2"/>
        <v>#REF!</v>
      </c>
    </row>
    <row r="12" spans="1:9" outlineLevel="1" x14ac:dyDescent="0.3">
      <c r="A12" s="13" t="s">
        <v>31</v>
      </c>
      <c r="B12" s="35">
        <v>3818198</v>
      </c>
      <c r="C12" s="35" t="e">
        <f>#REF!</f>
        <v>#REF!</v>
      </c>
      <c r="D12" s="35" t="e">
        <f>#REF!</f>
        <v>#REF!</v>
      </c>
      <c r="E12" s="35" t="e">
        <f>#REF!</f>
        <v>#REF!</v>
      </c>
      <c r="F12" s="30" t="e">
        <f t="shared" si="2"/>
        <v>#REF!</v>
      </c>
    </row>
    <row r="13" spans="1:9" s="36" customFormat="1" outlineLevel="1" x14ac:dyDescent="0.3">
      <c r="A13" s="32" t="s">
        <v>32</v>
      </c>
      <c r="B13" s="33">
        <f>SUM(B14:B16)</f>
        <v>449742</v>
      </c>
      <c r="C13" s="33" t="e">
        <f t="shared" ref="C13:E13" si="3">SUM(C14:C16)</f>
        <v>#REF!</v>
      </c>
      <c r="D13" s="33" t="e">
        <f t="shared" si="3"/>
        <v>#REF!</v>
      </c>
      <c r="E13" s="33" t="e">
        <f t="shared" si="3"/>
        <v>#REF!</v>
      </c>
      <c r="F13" s="30" t="e">
        <f t="shared" si="2"/>
        <v>#REF!</v>
      </c>
    </row>
    <row r="14" spans="1:9" outlineLevel="1" x14ac:dyDescent="0.3">
      <c r="A14" s="13" t="s">
        <v>30</v>
      </c>
      <c r="B14" s="35">
        <v>8640</v>
      </c>
      <c r="C14" s="35" t="e">
        <f>#REF!</f>
        <v>#REF!</v>
      </c>
      <c r="D14" s="35" t="e">
        <f>#REF!</f>
        <v>#REF!</v>
      </c>
      <c r="E14" s="35" t="e">
        <f>#REF!</f>
        <v>#REF!</v>
      </c>
      <c r="F14" s="30" t="e">
        <f t="shared" si="2"/>
        <v>#REF!</v>
      </c>
    </row>
    <row r="15" spans="1:9" outlineLevel="1" x14ac:dyDescent="0.3">
      <c r="A15" s="13" t="s">
        <v>31</v>
      </c>
      <c r="B15" s="35">
        <v>89102</v>
      </c>
      <c r="C15" s="35" t="e">
        <f>#REF!</f>
        <v>#REF!</v>
      </c>
      <c r="D15" s="35" t="e">
        <f>#REF!</f>
        <v>#REF!</v>
      </c>
      <c r="E15" s="35" t="e">
        <f>#REF!</f>
        <v>#REF!</v>
      </c>
      <c r="F15" s="30" t="e">
        <f t="shared" si="2"/>
        <v>#REF!</v>
      </c>
    </row>
    <row r="16" spans="1:9" outlineLevel="1" x14ac:dyDescent="0.3">
      <c r="A16" s="13" t="s">
        <v>33</v>
      </c>
      <c r="B16" s="35">
        <v>352000</v>
      </c>
      <c r="C16" s="35" t="e">
        <f>#REF!</f>
        <v>#REF!</v>
      </c>
      <c r="D16" s="35" t="e">
        <f>#REF!</f>
        <v>#REF!</v>
      </c>
      <c r="E16" s="35" t="e">
        <f>#REF!</f>
        <v>#REF!</v>
      </c>
      <c r="F16" s="30" t="e">
        <f t="shared" si="2"/>
        <v>#REF!</v>
      </c>
      <c r="I16" s="31"/>
    </row>
    <row r="17" spans="1:9" s="31" customFormat="1" outlineLevel="1" x14ac:dyDescent="0.3">
      <c r="A17" s="37" t="s">
        <v>34</v>
      </c>
      <c r="B17" s="29">
        <v>3494900</v>
      </c>
      <c r="C17" s="29" t="e">
        <f>#REF!</f>
        <v>#REF!</v>
      </c>
      <c r="D17" s="29" t="e">
        <f>#REF!</f>
        <v>#REF!</v>
      </c>
      <c r="E17" s="29" t="e">
        <f>#REF!</f>
        <v>#REF!</v>
      </c>
      <c r="F17" s="30" t="e">
        <f t="shared" si="2"/>
        <v>#REF!</v>
      </c>
      <c r="I17" s="1"/>
    </row>
    <row r="18" spans="1:9" outlineLevel="1" x14ac:dyDescent="0.3">
      <c r="A18" s="25" t="s">
        <v>18</v>
      </c>
      <c r="B18" s="26"/>
      <c r="C18" s="26"/>
      <c r="D18" s="26"/>
      <c r="E18" s="26"/>
      <c r="F18" s="30">
        <f t="shared" si="2"/>
        <v>0</v>
      </c>
    </row>
    <row r="19" spans="1:9" s="31" customFormat="1" x14ac:dyDescent="0.3">
      <c r="A19" s="28" t="s">
        <v>28</v>
      </c>
      <c r="B19" s="29">
        <f>B20</f>
        <v>679000</v>
      </c>
      <c r="C19" s="29" t="e">
        <f t="shared" ref="C19:E19" si="4">C20</f>
        <v>#REF!</v>
      </c>
      <c r="D19" s="29" t="e">
        <f t="shared" si="4"/>
        <v>#REF!</v>
      </c>
      <c r="E19" s="29" t="e">
        <f t="shared" si="4"/>
        <v>#REF!</v>
      </c>
      <c r="F19" s="30" t="e">
        <f t="shared" si="2"/>
        <v>#REF!</v>
      </c>
    </row>
    <row r="20" spans="1:9" s="36" customFormat="1" outlineLevel="1" x14ac:dyDescent="0.3">
      <c r="A20" s="32" t="s">
        <v>35</v>
      </c>
      <c r="B20" s="33">
        <f>SUM(B21:B22)</f>
        <v>679000</v>
      </c>
      <c r="C20" s="33" t="e">
        <f t="shared" ref="C20:E20" si="5">SUM(C21:C22)</f>
        <v>#REF!</v>
      </c>
      <c r="D20" s="33" t="e">
        <f t="shared" si="5"/>
        <v>#REF!</v>
      </c>
      <c r="E20" s="33" t="e">
        <f t="shared" si="5"/>
        <v>#REF!</v>
      </c>
      <c r="F20" s="30" t="e">
        <f t="shared" si="2"/>
        <v>#REF!</v>
      </c>
    </row>
    <row r="21" spans="1:9" outlineLevel="1" x14ac:dyDescent="0.3">
      <c r="A21" s="13" t="s">
        <v>30</v>
      </c>
      <c r="B21" s="35">
        <v>1200</v>
      </c>
      <c r="C21" s="35" t="e">
        <f>#REF!</f>
        <v>#REF!</v>
      </c>
      <c r="D21" s="35" t="e">
        <f>#REF!</f>
        <v>#REF!</v>
      </c>
      <c r="E21" s="35" t="e">
        <f>#REF!</f>
        <v>#REF!</v>
      </c>
      <c r="F21" s="30" t="e">
        <f t="shared" si="2"/>
        <v>#REF!</v>
      </c>
    </row>
    <row r="22" spans="1:9" outlineLevel="1" x14ac:dyDescent="0.3">
      <c r="A22" s="13" t="s">
        <v>31</v>
      </c>
      <c r="B22" s="35">
        <v>677800</v>
      </c>
      <c r="C22" s="35" t="e">
        <f>#REF!</f>
        <v>#REF!</v>
      </c>
      <c r="D22" s="35" t="e">
        <f>#REF!</f>
        <v>#REF!</v>
      </c>
      <c r="E22" s="35" t="e">
        <f>#REF!</f>
        <v>#REF!</v>
      </c>
      <c r="F22" s="30" t="e">
        <f t="shared" si="2"/>
        <v>#REF!</v>
      </c>
    </row>
    <row r="23" spans="1:9" outlineLevel="1" x14ac:dyDescent="0.3">
      <c r="A23" s="25" t="s">
        <v>19</v>
      </c>
      <c r="B23" s="26"/>
      <c r="C23" s="26"/>
      <c r="D23" s="26"/>
      <c r="E23" s="26"/>
      <c r="F23" s="30">
        <f t="shared" si="2"/>
        <v>0</v>
      </c>
    </row>
    <row r="24" spans="1:9" s="31" customFormat="1" x14ac:dyDescent="0.3">
      <c r="A24" s="28" t="s">
        <v>28</v>
      </c>
      <c r="B24" s="29">
        <f>B25</f>
        <v>815900</v>
      </c>
      <c r="C24" s="29" t="e">
        <f t="shared" ref="C24:E24" si="6">C25</f>
        <v>#REF!</v>
      </c>
      <c r="D24" s="29" t="e">
        <f t="shared" si="6"/>
        <v>#REF!</v>
      </c>
      <c r="E24" s="29" t="e">
        <f t="shared" si="6"/>
        <v>#REF!</v>
      </c>
      <c r="F24" s="30" t="e">
        <f t="shared" si="2"/>
        <v>#REF!</v>
      </c>
    </row>
    <row r="25" spans="1:9" s="36" customFormat="1" outlineLevel="1" x14ac:dyDescent="0.3">
      <c r="A25" s="32" t="s">
        <v>36</v>
      </c>
      <c r="B25" s="33">
        <f>SUM(B26:B27)</f>
        <v>815900</v>
      </c>
      <c r="C25" s="33" t="e">
        <f t="shared" ref="C25:E25" si="7">SUM(C26:C27)</f>
        <v>#REF!</v>
      </c>
      <c r="D25" s="33" t="e">
        <f t="shared" si="7"/>
        <v>#REF!</v>
      </c>
      <c r="E25" s="33" t="e">
        <f t="shared" si="7"/>
        <v>#REF!</v>
      </c>
      <c r="F25" s="30" t="e">
        <f t="shared" si="2"/>
        <v>#REF!</v>
      </c>
    </row>
    <row r="26" spans="1:9" outlineLevel="1" x14ac:dyDescent="0.3">
      <c r="A26" s="13" t="s">
        <v>30</v>
      </c>
      <c r="B26" s="35">
        <v>101300</v>
      </c>
      <c r="C26" s="35" t="e">
        <f>#REF!</f>
        <v>#REF!</v>
      </c>
      <c r="D26" s="35" t="e">
        <f>#REF!</f>
        <v>#REF!</v>
      </c>
      <c r="E26" s="35" t="e">
        <f>#REF!</f>
        <v>#REF!</v>
      </c>
      <c r="F26" s="30" t="e">
        <f t="shared" si="2"/>
        <v>#REF!</v>
      </c>
    </row>
    <row r="27" spans="1:9" outlineLevel="1" x14ac:dyDescent="0.3">
      <c r="A27" s="13" t="s">
        <v>31</v>
      </c>
      <c r="B27" s="35">
        <v>714600</v>
      </c>
      <c r="C27" s="35" t="e">
        <f>#REF!</f>
        <v>#REF!</v>
      </c>
      <c r="D27" s="35" t="e">
        <f>#REF!</f>
        <v>#REF!</v>
      </c>
      <c r="E27" s="35" t="e">
        <f>#REF!</f>
        <v>#REF!</v>
      </c>
      <c r="F27" s="30" t="e">
        <f t="shared" si="2"/>
        <v>#REF!</v>
      </c>
    </row>
    <row r="28" spans="1:9" outlineLevel="1" x14ac:dyDescent="0.3">
      <c r="A28" s="25" t="s">
        <v>20</v>
      </c>
      <c r="B28" s="26"/>
      <c r="C28" s="26"/>
      <c r="D28" s="26"/>
      <c r="E28" s="26"/>
      <c r="F28" s="30">
        <f t="shared" si="2"/>
        <v>0</v>
      </c>
    </row>
    <row r="29" spans="1:9" s="31" customFormat="1" x14ac:dyDescent="0.3">
      <c r="A29" s="28" t="s">
        <v>28</v>
      </c>
      <c r="B29" s="29">
        <f>B30</f>
        <v>371000</v>
      </c>
      <c r="C29" s="29" t="e">
        <f t="shared" ref="C29:E29" si="8">C30</f>
        <v>#REF!</v>
      </c>
      <c r="D29" s="29" t="e">
        <f t="shared" si="8"/>
        <v>#REF!</v>
      </c>
      <c r="E29" s="29" t="e">
        <f t="shared" si="8"/>
        <v>#REF!</v>
      </c>
      <c r="F29" s="30" t="e">
        <f t="shared" si="2"/>
        <v>#REF!</v>
      </c>
    </row>
    <row r="30" spans="1:9" s="36" customFormat="1" outlineLevel="1" x14ac:dyDescent="0.3">
      <c r="A30" s="32" t="s">
        <v>37</v>
      </c>
      <c r="B30" s="33">
        <f>SUM(B31:B32)</f>
        <v>371000</v>
      </c>
      <c r="C30" s="33" t="e">
        <f t="shared" ref="C30:E30" si="9">SUM(C31:C32)</f>
        <v>#REF!</v>
      </c>
      <c r="D30" s="33" t="e">
        <f t="shared" si="9"/>
        <v>#REF!</v>
      </c>
      <c r="E30" s="33" t="e">
        <f t="shared" si="9"/>
        <v>#REF!</v>
      </c>
      <c r="F30" s="30" t="e">
        <f t="shared" si="2"/>
        <v>#REF!</v>
      </c>
    </row>
    <row r="31" spans="1:9" outlineLevel="1" x14ac:dyDescent="0.3">
      <c r="A31" s="13" t="s">
        <v>30</v>
      </c>
      <c r="B31" s="35">
        <v>9600</v>
      </c>
      <c r="C31" s="35" t="e">
        <f>#REF!</f>
        <v>#REF!</v>
      </c>
      <c r="D31" s="35" t="e">
        <f>#REF!</f>
        <v>#REF!</v>
      </c>
      <c r="E31" s="35" t="e">
        <f>#REF!</f>
        <v>#REF!</v>
      </c>
      <c r="F31" s="30" t="e">
        <f t="shared" si="2"/>
        <v>#REF!</v>
      </c>
    </row>
    <row r="32" spans="1:9" outlineLevel="1" x14ac:dyDescent="0.3">
      <c r="A32" s="13" t="s">
        <v>31</v>
      </c>
      <c r="B32" s="35">
        <v>361400</v>
      </c>
      <c r="C32" s="35" t="e">
        <f>#REF!</f>
        <v>#REF!</v>
      </c>
      <c r="D32" s="35" t="e">
        <f>#REF!</f>
        <v>#REF!</v>
      </c>
      <c r="E32" s="35" t="e">
        <f>#REF!</f>
        <v>#REF!</v>
      </c>
      <c r="F32" s="30" t="e">
        <f t="shared" si="2"/>
        <v>#REF!</v>
      </c>
    </row>
    <row r="33" spans="1:6" outlineLevel="1" x14ac:dyDescent="0.3">
      <c r="A33" s="25" t="s">
        <v>38</v>
      </c>
      <c r="B33" s="26"/>
      <c r="C33" s="26"/>
      <c r="D33" s="26"/>
      <c r="E33" s="26"/>
      <c r="F33" s="30">
        <f t="shared" si="2"/>
        <v>0</v>
      </c>
    </row>
    <row r="34" spans="1:6" s="31" customFormat="1" x14ac:dyDescent="0.3">
      <c r="A34" s="28" t="s">
        <v>28</v>
      </c>
      <c r="B34" s="29">
        <f>B35+B38+B41+B44</f>
        <v>31637800</v>
      </c>
      <c r="C34" s="29" t="e">
        <f>C35+C38+C41+C44</f>
        <v>#REF!</v>
      </c>
      <c r="D34" s="29" t="e">
        <f>D35+D38+D41+D44</f>
        <v>#REF!</v>
      </c>
      <c r="E34" s="29" t="e">
        <f>E35+E38+E41+E44</f>
        <v>#REF!</v>
      </c>
      <c r="F34" s="30" t="e">
        <f>SUM(C34:E34)</f>
        <v>#REF!</v>
      </c>
    </row>
    <row r="35" spans="1:6" s="36" customFormat="1" outlineLevel="1" x14ac:dyDescent="0.3">
      <c r="A35" s="32" t="s">
        <v>39</v>
      </c>
      <c r="B35" s="33">
        <f>SUM(B36:B37)</f>
        <v>2968080</v>
      </c>
      <c r="C35" s="33" t="e">
        <f t="shared" ref="C35:E35" si="10">SUM(C36:C37)</f>
        <v>#REF!</v>
      </c>
      <c r="D35" s="33" t="e">
        <f t="shared" si="10"/>
        <v>#REF!</v>
      </c>
      <c r="E35" s="33" t="e">
        <f t="shared" si="10"/>
        <v>#REF!</v>
      </c>
      <c r="F35" s="30" t="e">
        <f t="shared" si="2"/>
        <v>#REF!</v>
      </c>
    </row>
    <row r="36" spans="1:6" outlineLevel="1" x14ac:dyDescent="0.3">
      <c r="A36" s="13" t="s">
        <v>30</v>
      </c>
      <c r="B36" s="35">
        <v>405400</v>
      </c>
      <c r="C36" s="35" t="e">
        <f>#REF!</f>
        <v>#REF!</v>
      </c>
      <c r="D36" s="35" t="e">
        <f>#REF!</f>
        <v>#REF!</v>
      </c>
      <c r="E36" s="35" t="e">
        <f>#REF!</f>
        <v>#REF!</v>
      </c>
      <c r="F36" s="30" t="e">
        <f t="shared" si="2"/>
        <v>#REF!</v>
      </c>
    </row>
    <row r="37" spans="1:6" outlineLevel="1" x14ac:dyDescent="0.3">
      <c r="A37" s="13" t="s">
        <v>31</v>
      </c>
      <c r="B37" s="35">
        <v>2562680</v>
      </c>
      <c r="C37" s="35" t="e">
        <f>#REF!</f>
        <v>#REF!</v>
      </c>
      <c r="D37" s="35" t="e">
        <f>#REF!</f>
        <v>#REF!</v>
      </c>
      <c r="E37" s="35" t="e">
        <f>#REF!</f>
        <v>#REF!</v>
      </c>
      <c r="F37" s="30" t="e">
        <f>SUM(C37:E37)</f>
        <v>#REF!</v>
      </c>
    </row>
    <row r="38" spans="1:6" s="36" customFormat="1" outlineLevel="1" x14ac:dyDescent="0.3">
      <c r="A38" s="32" t="s">
        <v>40</v>
      </c>
      <c r="B38" s="33">
        <f>SUM(B39:B40)</f>
        <v>5935740</v>
      </c>
      <c r="C38" s="33" t="e">
        <f t="shared" ref="C38:E38" si="11">SUM(C39:C40)</f>
        <v>#REF!</v>
      </c>
      <c r="D38" s="33" t="e">
        <f t="shared" si="11"/>
        <v>#REF!</v>
      </c>
      <c r="E38" s="33" t="e">
        <f t="shared" si="11"/>
        <v>#REF!</v>
      </c>
      <c r="F38" s="30" t="e">
        <f t="shared" si="2"/>
        <v>#REF!</v>
      </c>
    </row>
    <row r="39" spans="1:6" outlineLevel="1" x14ac:dyDescent="0.3">
      <c r="A39" s="13" t="s">
        <v>30</v>
      </c>
      <c r="B39" s="35">
        <v>448200</v>
      </c>
      <c r="C39" s="35" t="e">
        <f>#REF!</f>
        <v>#REF!</v>
      </c>
      <c r="D39" s="35" t="e">
        <f>#REF!</f>
        <v>#REF!</v>
      </c>
      <c r="E39" s="35" t="e">
        <f>#REF!</f>
        <v>#REF!</v>
      </c>
      <c r="F39" s="30" t="e">
        <f t="shared" si="2"/>
        <v>#REF!</v>
      </c>
    </row>
    <row r="40" spans="1:6" outlineLevel="1" x14ac:dyDescent="0.3">
      <c r="A40" s="13" t="s">
        <v>31</v>
      </c>
      <c r="B40" s="35">
        <v>5487540</v>
      </c>
      <c r="C40" s="35" t="e">
        <f>#REF!</f>
        <v>#REF!</v>
      </c>
      <c r="D40" s="35" t="e">
        <f>#REF!</f>
        <v>#REF!</v>
      </c>
      <c r="E40" s="35" t="e">
        <f>#REF!</f>
        <v>#REF!</v>
      </c>
      <c r="F40" s="30" t="e">
        <f t="shared" si="2"/>
        <v>#REF!</v>
      </c>
    </row>
    <row r="41" spans="1:6" s="36" customFormat="1" outlineLevel="1" x14ac:dyDescent="0.3">
      <c r="A41" s="32" t="s">
        <v>41</v>
      </c>
      <c r="B41" s="33">
        <f>SUM(B42:B43)</f>
        <v>5883080</v>
      </c>
      <c r="C41" s="33" t="e">
        <f t="shared" ref="C41:E41" si="12">SUM(C42:C43)</f>
        <v>#REF!</v>
      </c>
      <c r="D41" s="33" t="e">
        <f t="shared" si="12"/>
        <v>#REF!</v>
      </c>
      <c r="E41" s="33" t="e">
        <f t="shared" si="12"/>
        <v>#REF!</v>
      </c>
      <c r="F41" s="30" t="e">
        <f>SUM(C41:E41)</f>
        <v>#REF!</v>
      </c>
    </row>
    <row r="42" spans="1:6" outlineLevel="1" x14ac:dyDescent="0.3">
      <c r="A42" s="13" t="s">
        <v>30</v>
      </c>
      <c r="B42" s="35">
        <v>747000</v>
      </c>
      <c r="C42" s="35" t="e">
        <f>#REF!</f>
        <v>#REF!</v>
      </c>
      <c r="D42" s="35" t="e">
        <f>#REF!</f>
        <v>#REF!</v>
      </c>
      <c r="E42" s="35" t="e">
        <f>#REF!</f>
        <v>#REF!</v>
      </c>
      <c r="F42" s="30" t="e">
        <f t="shared" si="2"/>
        <v>#REF!</v>
      </c>
    </row>
    <row r="43" spans="1:6" outlineLevel="1" x14ac:dyDescent="0.3">
      <c r="A43" s="13" t="s">
        <v>31</v>
      </c>
      <c r="B43" s="35">
        <v>5136080</v>
      </c>
      <c r="C43" s="35" t="e">
        <f>#REF!</f>
        <v>#REF!</v>
      </c>
      <c r="D43" s="35" t="e">
        <f>#REF!</f>
        <v>#REF!</v>
      </c>
      <c r="E43" s="35" t="e">
        <f>#REF!</f>
        <v>#REF!</v>
      </c>
      <c r="F43" s="30" t="e">
        <f t="shared" si="2"/>
        <v>#REF!</v>
      </c>
    </row>
    <row r="44" spans="1:6" s="36" customFormat="1" outlineLevel="1" x14ac:dyDescent="0.3">
      <c r="A44" s="32" t="s">
        <v>42</v>
      </c>
      <c r="B44" s="33">
        <f>SUM(B45:B47)</f>
        <v>16850900</v>
      </c>
      <c r="C44" s="33" t="e">
        <f t="shared" ref="C44:E44" si="13">SUM(C45:C47)</f>
        <v>#REF!</v>
      </c>
      <c r="D44" s="33" t="e">
        <f t="shared" si="13"/>
        <v>#REF!</v>
      </c>
      <c r="E44" s="33" t="e">
        <f t="shared" si="13"/>
        <v>#REF!</v>
      </c>
      <c r="F44" s="30" t="e">
        <f t="shared" si="2"/>
        <v>#REF!</v>
      </c>
    </row>
    <row r="45" spans="1:6" outlineLevel="1" x14ac:dyDescent="0.3">
      <c r="A45" s="13" t="s">
        <v>30</v>
      </c>
      <c r="B45" s="35">
        <v>720200</v>
      </c>
      <c r="C45" s="35" t="e">
        <f>#REF!</f>
        <v>#REF!</v>
      </c>
      <c r="D45" s="35" t="e">
        <f>#REF!</f>
        <v>#REF!</v>
      </c>
      <c r="E45" s="35" t="e">
        <f>#REF!</f>
        <v>#REF!</v>
      </c>
      <c r="F45" s="30" t="e">
        <f t="shared" si="2"/>
        <v>#REF!</v>
      </c>
    </row>
    <row r="46" spans="1:6" outlineLevel="1" x14ac:dyDescent="0.3">
      <c r="A46" s="13" t="s">
        <v>31</v>
      </c>
      <c r="B46" s="35">
        <v>14230700</v>
      </c>
      <c r="C46" s="35" t="e">
        <f>#REF!</f>
        <v>#REF!</v>
      </c>
      <c r="D46" s="35" t="e">
        <f>#REF!</f>
        <v>#REF!</v>
      </c>
      <c r="E46" s="35" t="e">
        <f>#REF!</f>
        <v>#REF!</v>
      </c>
      <c r="F46" s="30" t="e">
        <f t="shared" si="2"/>
        <v>#REF!</v>
      </c>
    </row>
    <row r="47" spans="1:6" outlineLevel="1" x14ac:dyDescent="0.3">
      <c r="A47" s="13" t="s">
        <v>33</v>
      </c>
      <c r="B47" s="35">
        <v>1900000</v>
      </c>
      <c r="C47" s="35" t="e">
        <f>#REF!</f>
        <v>#REF!</v>
      </c>
      <c r="D47" s="35" t="e">
        <f>#REF!</f>
        <v>#REF!</v>
      </c>
      <c r="E47" s="35" t="e">
        <f>#REF!</f>
        <v>#REF!</v>
      </c>
      <c r="F47" s="30" t="e">
        <f t="shared" si="2"/>
        <v>#REF!</v>
      </c>
    </row>
    <row r="48" spans="1:6" s="31" customFormat="1" outlineLevel="1" x14ac:dyDescent="0.3">
      <c r="A48" s="37" t="s">
        <v>34</v>
      </c>
      <c r="B48" s="29">
        <v>139600</v>
      </c>
      <c r="C48" s="29" t="e">
        <f>#REF!</f>
        <v>#REF!</v>
      </c>
      <c r="D48" s="29" t="e">
        <f>#REF!</f>
        <v>#REF!</v>
      </c>
      <c r="E48" s="29" t="e">
        <f>#REF!</f>
        <v>#REF!</v>
      </c>
      <c r="F48" s="30" t="e">
        <f t="shared" si="2"/>
        <v>#REF!</v>
      </c>
    </row>
    <row r="49" spans="1:6" s="23" customFormat="1" x14ac:dyDescent="0.3">
      <c r="A49" s="25" t="s">
        <v>21</v>
      </c>
      <c r="B49" s="26"/>
      <c r="C49" s="26"/>
      <c r="D49" s="26"/>
      <c r="E49" s="26"/>
      <c r="F49" s="30">
        <f t="shared" si="2"/>
        <v>0</v>
      </c>
    </row>
    <row r="50" spans="1:6" s="31" customFormat="1" x14ac:dyDescent="0.3">
      <c r="A50" s="28" t="s">
        <v>28</v>
      </c>
      <c r="B50" s="29">
        <f>B51+B54</f>
        <v>2867100</v>
      </c>
      <c r="C50" s="29" t="e">
        <f t="shared" ref="C50:E50" si="14">C51+C54</f>
        <v>#REF!</v>
      </c>
      <c r="D50" s="29" t="e">
        <f t="shared" si="14"/>
        <v>#REF!</v>
      </c>
      <c r="E50" s="29" t="e">
        <f t="shared" si="14"/>
        <v>#REF!</v>
      </c>
      <c r="F50" s="30" t="e">
        <f t="shared" si="2"/>
        <v>#REF!</v>
      </c>
    </row>
    <row r="51" spans="1:6" s="34" customFormat="1" x14ac:dyDescent="0.3">
      <c r="A51" s="32" t="s">
        <v>43</v>
      </c>
      <c r="B51" s="33">
        <f>SUM(B52:B53)</f>
        <v>524780</v>
      </c>
      <c r="C51" s="33" t="e">
        <f t="shared" ref="C51:E51" si="15">SUM(C52:C53)</f>
        <v>#REF!</v>
      </c>
      <c r="D51" s="33" t="e">
        <f t="shared" si="15"/>
        <v>#REF!</v>
      </c>
      <c r="E51" s="33" t="e">
        <f t="shared" si="15"/>
        <v>#REF!</v>
      </c>
      <c r="F51" s="30" t="e">
        <f t="shared" si="2"/>
        <v>#REF!</v>
      </c>
    </row>
    <row r="52" spans="1:6" outlineLevel="1" x14ac:dyDescent="0.3">
      <c r="A52" s="13" t="s">
        <v>61</v>
      </c>
      <c r="B52" s="35">
        <v>134180</v>
      </c>
      <c r="C52" s="35" t="e">
        <f>#REF!</f>
        <v>#REF!</v>
      </c>
      <c r="D52" s="35" t="e">
        <f>#REF!</f>
        <v>#REF!</v>
      </c>
      <c r="E52" s="35" t="e">
        <f>#REF!</f>
        <v>#REF!</v>
      </c>
      <c r="F52" s="30" t="e">
        <f t="shared" si="2"/>
        <v>#REF!</v>
      </c>
    </row>
    <row r="53" spans="1:6" outlineLevel="1" x14ac:dyDescent="0.3">
      <c r="A53" s="13" t="s">
        <v>44</v>
      </c>
      <c r="B53" s="35">
        <v>390600</v>
      </c>
      <c r="C53" s="35" t="e">
        <f>#REF!</f>
        <v>#REF!</v>
      </c>
      <c r="D53" s="35" t="e">
        <f>#REF!</f>
        <v>#REF!</v>
      </c>
      <c r="E53" s="35" t="e">
        <f>#REF!</f>
        <v>#REF!</v>
      </c>
      <c r="F53" s="30" t="e">
        <f t="shared" si="2"/>
        <v>#REF!</v>
      </c>
    </row>
    <row r="54" spans="1:6" s="36" customFormat="1" outlineLevel="1" x14ac:dyDescent="0.3">
      <c r="A54" s="32" t="s">
        <v>45</v>
      </c>
      <c r="B54" s="33">
        <f>SUM(B55:B56)</f>
        <v>2342320</v>
      </c>
      <c r="C54" s="33" t="e">
        <f t="shared" ref="C54:E54" si="16">SUM(C55:C56)</f>
        <v>#REF!</v>
      </c>
      <c r="D54" s="33" t="e">
        <f t="shared" si="16"/>
        <v>#REF!</v>
      </c>
      <c r="E54" s="33" t="e">
        <f t="shared" si="16"/>
        <v>#REF!</v>
      </c>
      <c r="F54" s="30" t="e">
        <f t="shared" si="2"/>
        <v>#REF!</v>
      </c>
    </row>
    <row r="55" spans="1:6" outlineLevel="1" x14ac:dyDescent="0.3">
      <c r="A55" s="13" t="s">
        <v>30</v>
      </c>
      <c r="B55" s="35">
        <v>4320</v>
      </c>
      <c r="C55" s="35" t="e">
        <f>#REF!</f>
        <v>#REF!</v>
      </c>
      <c r="D55" s="35" t="e">
        <f>#REF!</f>
        <v>#REF!</v>
      </c>
      <c r="E55" s="35" t="e">
        <f>#REF!</f>
        <v>#REF!</v>
      </c>
      <c r="F55" s="30" t="e">
        <f t="shared" si="2"/>
        <v>#REF!</v>
      </c>
    </row>
    <row r="56" spans="1:6" outlineLevel="1" x14ac:dyDescent="0.3">
      <c r="A56" s="13" t="s">
        <v>31</v>
      </c>
      <c r="B56" s="35">
        <v>2338000</v>
      </c>
      <c r="C56" s="35" t="e">
        <f>#REF!</f>
        <v>#REF!</v>
      </c>
      <c r="D56" s="35" t="e">
        <f>#REF!</f>
        <v>#REF!</v>
      </c>
      <c r="E56" s="35" t="e">
        <f>#REF!</f>
        <v>#REF!</v>
      </c>
      <c r="F56" s="30" t="e">
        <f t="shared" si="2"/>
        <v>#REF!</v>
      </c>
    </row>
    <row r="57" spans="1:6" outlineLevel="1" x14ac:dyDescent="0.3">
      <c r="A57" s="25" t="s">
        <v>22</v>
      </c>
      <c r="B57" s="26"/>
      <c r="C57" s="26"/>
      <c r="D57" s="26"/>
      <c r="E57" s="26"/>
      <c r="F57" s="30">
        <f t="shared" si="2"/>
        <v>0</v>
      </c>
    </row>
    <row r="58" spans="1:6" s="31" customFormat="1" x14ac:dyDescent="0.3">
      <c r="A58" s="28" t="s">
        <v>28</v>
      </c>
      <c r="B58" s="29">
        <f>B59+B62+B64+B68</f>
        <v>8586400</v>
      </c>
      <c r="C58" s="29" t="e">
        <f>C59+C62+C64+C68</f>
        <v>#REF!</v>
      </c>
      <c r="D58" s="29" t="e">
        <f>D59+D62+D64+D68</f>
        <v>#REF!</v>
      </c>
      <c r="E58" s="29" t="e">
        <f>E59+E62+E64+E68</f>
        <v>#REF!</v>
      </c>
      <c r="F58" s="30" t="e">
        <f>SUM(C58:E58)</f>
        <v>#REF!</v>
      </c>
    </row>
    <row r="59" spans="1:6" s="36" customFormat="1" outlineLevel="1" x14ac:dyDescent="0.3">
      <c r="A59" s="32" t="s">
        <v>46</v>
      </c>
      <c r="B59" s="33">
        <f>SUM(B60:B61)</f>
        <v>455740</v>
      </c>
      <c r="C59" s="33" t="e">
        <f t="shared" ref="C59:E59" si="17">SUM(C60:C61)</f>
        <v>#REF!</v>
      </c>
      <c r="D59" s="33" t="e">
        <f t="shared" si="17"/>
        <v>#REF!</v>
      </c>
      <c r="E59" s="33" t="e">
        <f t="shared" si="17"/>
        <v>#REF!</v>
      </c>
      <c r="F59" s="30" t="e">
        <f t="shared" si="2"/>
        <v>#REF!</v>
      </c>
    </row>
    <row r="60" spans="1:6" outlineLevel="1" x14ac:dyDescent="0.3">
      <c r="A60" s="13" t="s">
        <v>30</v>
      </c>
      <c r="B60" s="35">
        <v>64640</v>
      </c>
      <c r="C60" s="35" t="e">
        <f>#REF!</f>
        <v>#REF!</v>
      </c>
      <c r="D60" s="35" t="e">
        <f>#REF!</f>
        <v>#REF!</v>
      </c>
      <c r="E60" s="35" t="e">
        <f>#REF!</f>
        <v>#REF!</v>
      </c>
      <c r="F60" s="30" t="e">
        <f t="shared" si="2"/>
        <v>#REF!</v>
      </c>
    </row>
    <row r="61" spans="1:6" outlineLevel="1" x14ac:dyDescent="0.3">
      <c r="A61" s="13" t="s">
        <v>31</v>
      </c>
      <c r="B61" s="35">
        <v>391100</v>
      </c>
      <c r="C61" s="35" t="e">
        <f>#REF!</f>
        <v>#REF!</v>
      </c>
      <c r="D61" s="35" t="e">
        <f>#REF!</f>
        <v>#REF!</v>
      </c>
      <c r="E61" s="35" t="e">
        <f>#REF!</f>
        <v>#REF!</v>
      </c>
      <c r="F61" s="30" t="e">
        <f t="shared" si="2"/>
        <v>#REF!</v>
      </c>
    </row>
    <row r="62" spans="1:6" s="36" customFormat="1" outlineLevel="1" x14ac:dyDescent="0.3">
      <c r="A62" s="32" t="s">
        <v>47</v>
      </c>
      <c r="B62" s="33">
        <f>SUM(B63:B63)</f>
        <v>46080</v>
      </c>
      <c r="C62" s="33" t="e">
        <f>SUM(C63:C63)</f>
        <v>#REF!</v>
      </c>
      <c r="D62" s="33" t="e">
        <f>SUM(D63:D63)</f>
        <v>#REF!</v>
      </c>
      <c r="E62" s="33" t="e">
        <f>SUM(E63:E63)</f>
        <v>#REF!</v>
      </c>
      <c r="F62" s="30" t="e">
        <f t="shared" si="2"/>
        <v>#REF!</v>
      </c>
    </row>
    <row r="63" spans="1:6" outlineLevel="1" x14ac:dyDescent="0.3">
      <c r="A63" s="13" t="s">
        <v>30</v>
      </c>
      <c r="B63" s="35">
        <v>46080</v>
      </c>
      <c r="C63" s="35" t="e">
        <f>#REF!</f>
        <v>#REF!</v>
      </c>
      <c r="D63" s="35" t="e">
        <f>#REF!</f>
        <v>#REF!</v>
      </c>
      <c r="E63" s="35" t="e">
        <f>#REF!</f>
        <v>#REF!</v>
      </c>
      <c r="F63" s="30" t="e">
        <f t="shared" si="2"/>
        <v>#REF!</v>
      </c>
    </row>
    <row r="64" spans="1:6" s="36" customFormat="1" outlineLevel="1" x14ac:dyDescent="0.3">
      <c r="A64" s="32" t="s">
        <v>48</v>
      </c>
      <c r="B64" s="33">
        <f>SUM(B65:B67)</f>
        <v>6848680</v>
      </c>
      <c r="C64" s="33" t="e">
        <f t="shared" ref="C64:E64" si="18">SUM(C65:C67)</f>
        <v>#REF!</v>
      </c>
      <c r="D64" s="33" t="e">
        <f t="shared" si="18"/>
        <v>#REF!</v>
      </c>
      <c r="E64" s="33" t="e">
        <f t="shared" si="18"/>
        <v>#REF!</v>
      </c>
      <c r="F64" s="30" t="e">
        <f t="shared" si="2"/>
        <v>#REF!</v>
      </c>
    </row>
    <row r="65" spans="1:6" outlineLevel="1" x14ac:dyDescent="0.3">
      <c r="A65" s="13" t="s">
        <v>30</v>
      </c>
      <c r="B65" s="35">
        <v>46080</v>
      </c>
      <c r="C65" s="35" t="e">
        <f>#REF!</f>
        <v>#REF!</v>
      </c>
      <c r="D65" s="35" t="e">
        <f>#REF!</f>
        <v>#REF!</v>
      </c>
      <c r="E65" s="35" t="e">
        <f>#REF!</f>
        <v>#REF!</v>
      </c>
      <c r="F65" s="30" t="e">
        <f t="shared" si="2"/>
        <v>#REF!</v>
      </c>
    </row>
    <row r="66" spans="1:6" outlineLevel="1" x14ac:dyDescent="0.3">
      <c r="A66" s="13" t="s">
        <v>31</v>
      </c>
      <c r="B66" s="35">
        <v>4302600</v>
      </c>
      <c r="C66" s="35" t="e">
        <f>#REF!</f>
        <v>#REF!</v>
      </c>
      <c r="D66" s="35" t="e">
        <f>#REF!</f>
        <v>#REF!</v>
      </c>
      <c r="E66" s="35" t="e">
        <f>#REF!</f>
        <v>#REF!</v>
      </c>
      <c r="F66" s="30" t="e">
        <f t="shared" si="2"/>
        <v>#REF!</v>
      </c>
    </row>
    <row r="67" spans="1:6" outlineLevel="1" x14ac:dyDescent="0.3">
      <c r="A67" s="13" t="s">
        <v>33</v>
      </c>
      <c r="B67" s="35">
        <v>2500000</v>
      </c>
      <c r="C67" s="35" t="e">
        <f>#REF!</f>
        <v>#REF!</v>
      </c>
      <c r="D67" s="35" t="e">
        <f>#REF!</f>
        <v>#REF!</v>
      </c>
      <c r="E67" s="35" t="e">
        <f>#REF!</f>
        <v>#REF!</v>
      </c>
      <c r="F67" s="30" t="e">
        <f t="shared" si="2"/>
        <v>#REF!</v>
      </c>
    </row>
    <row r="68" spans="1:6" s="36" customFormat="1" outlineLevel="1" x14ac:dyDescent="0.3">
      <c r="A68" s="32" t="s">
        <v>49</v>
      </c>
      <c r="B68" s="33">
        <f>SUM(B69:B70)</f>
        <v>1235900</v>
      </c>
      <c r="C68" s="33" t="e">
        <f t="shared" ref="C68:E68" si="19">SUM(C69:C70)</f>
        <v>#REF!</v>
      </c>
      <c r="D68" s="33" t="e">
        <f t="shared" si="19"/>
        <v>#REF!</v>
      </c>
      <c r="E68" s="33" t="e">
        <f t="shared" si="19"/>
        <v>#REF!</v>
      </c>
      <c r="F68" s="30" t="e">
        <f>SUM(C68:E68)</f>
        <v>#REF!</v>
      </c>
    </row>
    <row r="69" spans="1:6" outlineLevel="1" x14ac:dyDescent="0.3">
      <c r="A69" s="13" t="s">
        <v>30</v>
      </c>
      <c r="B69" s="35">
        <v>180400</v>
      </c>
      <c r="C69" s="35" t="e">
        <f>#REF!</f>
        <v>#REF!</v>
      </c>
      <c r="D69" s="35" t="e">
        <f>#REF!</f>
        <v>#REF!</v>
      </c>
      <c r="E69" s="35" t="e">
        <f>#REF!</f>
        <v>#REF!</v>
      </c>
      <c r="F69" s="30" t="e">
        <f t="shared" si="2"/>
        <v>#REF!</v>
      </c>
    </row>
    <row r="70" spans="1:6" outlineLevel="1" x14ac:dyDescent="0.3">
      <c r="A70" s="13" t="s">
        <v>31</v>
      </c>
      <c r="B70" s="35">
        <v>1055500</v>
      </c>
      <c r="C70" s="35" t="e">
        <f>#REF!</f>
        <v>#REF!</v>
      </c>
      <c r="D70" s="35" t="e">
        <f>#REF!</f>
        <v>#REF!</v>
      </c>
      <c r="E70" s="35" t="e">
        <f>#REF!</f>
        <v>#REF!</v>
      </c>
      <c r="F70" s="30" t="e">
        <f t="shared" si="2"/>
        <v>#REF!</v>
      </c>
    </row>
    <row r="71" spans="1:6" s="23" customFormat="1" x14ac:dyDescent="0.3">
      <c r="A71" s="25" t="s">
        <v>23</v>
      </c>
      <c r="B71" s="26"/>
      <c r="C71" s="26"/>
      <c r="D71" s="26"/>
      <c r="E71" s="26"/>
      <c r="F71" s="30">
        <f t="shared" si="2"/>
        <v>0</v>
      </c>
    </row>
    <row r="72" spans="1:6" s="31" customFormat="1" x14ac:dyDescent="0.3">
      <c r="A72" s="28" t="s">
        <v>28</v>
      </c>
      <c r="B72" s="29">
        <f>B73+B76</f>
        <v>15304600</v>
      </c>
      <c r="C72" s="29" t="e">
        <f t="shared" ref="C72:E72" si="20">C73+C76</f>
        <v>#REF!</v>
      </c>
      <c r="D72" s="29" t="e">
        <f t="shared" si="20"/>
        <v>#REF!</v>
      </c>
      <c r="E72" s="29" t="e">
        <f t="shared" si="20"/>
        <v>#REF!</v>
      </c>
      <c r="F72" s="30" t="e">
        <f t="shared" si="2"/>
        <v>#REF!</v>
      </c>
    </row>
    <row r="73" spans="1:6" s="34" customFormat="1" x14ac:dyDescent="0.3">
      <c r="A73" s="32" t="s">
        <v>50</v>
      </c>
      <c r="B73" s="33">
        <f>SUM(B74:B75)</f>
        <v>313980</v>
      </c>
      <c r="C73" s="33" t="e">
        <f t="shared" ref="C73:E73" si="21">SUM(C74:C75)</f>
        <v>#REF!</v>
      </c>
      <c r="D73" s="33" t="e">
        <f t="shared" si="21"/>
        <v>#REF!</v>
      </c>
      <c r="E73" s="33" t="e">
        <f t="shared" si="21"/>
        <v>#REF!</v>
      </c>
      <c r="F73" s="30" t="e">
        <f t="shared" si="2"/>
        <v>#REF!</v>
      </c>
    </row>
    <row r="74" spans="1:6" x14ac:dyDescent="0.3">
      <c r="A74" s="13" t="s">
        <v>30</v>
      </c>
      <c r="B74" s="35">
        <v>117480</v>
      </c>
      <c r="C74" s="35" t="e">
        <f>#REF!</f>
        <v>#REF!</v>
      </c>
      <c r="D74" s="35" t="e">
        <f>#REF!</f>
        <v>#REF!</v>
      </c>
      <c r="E74" s="35" t="e">
        <f>#REF!</f>
        <v>#REF!</v>
      </c>
      <c r="F74" s="30" t="e">
        <f t="shared" ref="F74:F106" si="22">SUM(C74:E74)</f>
        <v>#REF!</v>
      </c>
    </row>
    <row r="75" spans="1:6" outlineLevel="1" x14ac:dyDescent="0.3">
      <c r="A75" s="13" t="s">
        <v>31</v>
      </c>
      <c r="B75" s="35">
        <v>196500</v>
      </c>
      <c r="C75" s="35" t="e">
        <f>#REF!</f>
        <v>#REF!</v>
      </c>
      <c r="D75" s="35" t="e">
        <f>#REF!</f>
        <v>#REF!</v>
      </c>
      <c r="E75" s="35" t="e">
        <f>#REF!</f>
        <v>#REF!</v>
      </c>
      <c r="F75" s="30" t="e">
        <f t="shared" si="22"/>
        <v>#REF!</v>
      </c>
    </row>
    <row r="76" spans="1:6" s="36" customFormat="1" outlineLevel="1" x14ac:dyDescent="0.3">
      <c r="A76" s="32" t="s">
        <v>51</v>
      </c>
      <c r="B76" s="33">
        <f>SUM(B77:B79)</f>
        <v>14990620</v>
      </c>
      <c r="C76" s="33" t="e">
        <f t="shared" ref="C76:E76" si="23">SUM(C77:C79)</f>
        <v>#REF!</v>
      </c>
      <c r="D76" s="33" t="e">
        <f t="shared" si="23"/>
        <v>#REF!</v>
      </c>
      <c r="E76" s="33" t="e">
        <f t="shared" si="23"/>
        <v>#REF!</v>
      </c>
      <c r="F76" s="30" t="e">
        <f t="shared" si="22"/>
        <v>#REF!</v>
      </c>
    </row>
    <row r="77" spans="1:6" outlineLevel="1" x14ac:dyDescent="0.3">
      <c r="A77" s="13" t="s">
        <v>30</v>
      </c>
      <c r="B77" s="35">
        <v>167220</v>
      </c>
      <c r="C77" s="35" t="e">
        <f>#REF!</f>
        <v>#REF!</v>
      </c>
      <c r="D77" s="35" t="e">
        <f>#REF!</f>
        <v>#REF!</v>
      </c>
      <c r="E77" s="35" t="e">
        <f>#REF!</f>
        <v>#REF!</v>
      </c>
      <c r="F77" s="30" t="e">
        <f t="shared" si="22"/>
        <v>#REF!</v>
      </c>
    </row>
    <row r="78" spans="1:6" outlineLevel="1" x14ac:dyDescent="0.3">
      <c r="A78" s="13" t="s">
        <v>31</v>
      </c>
      <c r="B78" s="35">
        <v>8236100</v>
      </c>
      <c r="C78" s="35" t="e">
        <f>#REF!</f>
        <v>#REF!</v>
      </c>
      <c r="D78" s="35" t="e">
        <f>#REF!</f>
        <v>#REF!</v>
      </c>
      <c r="E78" s="35" t="e">
        <f>#REF!</f>
        <v>#REF!</v>
      </c>
      <c r="F78" s="30" t="e">
        <f t="shared" si="22"/>
        <v>#REF!</v>
      </c>
    </row>
    <row r="79" spans="1:6" outlineLevel="1" x14ac:dyDescent="0.3">
      <c r="A79" s="13" t="s">
        <v>33</v>
      </c>
      <c r="B79" s="35">
        <v>6587300</v>
      </c>
      <c r="C79" s="35" t="e">
        <f>#REF!</f>
        <v>#REF!</v>
      </c>
      <c r="D79" s="35" t="e">
        <f>#REF!</f>
        <v>#REF!</v>
      </c>
      <c r="E79" s="35" t="e">
        <f>#REF!</f>
        <v>#REF!</v>
      </c>
      <c r="F79" s="30" t="e">
        <f t="shared" si="22"/>
        <v>#REF!</v>
      </c>
    </row>
    <row r="80" spans="1:6" s="31" customFormat="1" outlineLevel="1" x14ac:dyDescent="0.3">
      <c r="A80" s="37" t="s">
        <v>34</v>
      </c>
      <c r="B80" s="29">
        <v>20000</v>
      </c>
      <c r="C80" s="29" t="e">
        <f>#REF!</f>
        <v>#REF!</v>
      </c>
      <c r="D80" s="29" t="e">
        <f>#REF!</f>
        <v>#REF!</v>
      </c>
      <c r="E80" s="29" t="e">
        <f>#REF!</f>
        <v>#REF!</v>
      </c>
      <c r="F80" s="30" t="e">
        <f t="shared" si="22"/>
        <v>#REF!</v>
      </c>
    </row>
    <row r="81" spans="1:6" s="23" customFormat="1" x14ac:dyDescent="0.3">
      <c r="A81" s="25" t="s">
        <v>24</v>
      </c>
      <c r="B81" s="26"/>
      <c r="C81" s="26"/>
      <c r="D81" s="26"/>
      <c r="E81" s="26"/>
      <c r="F81" s="30">
        <f t="shared" si="22"/>
        <v>0</v>
      </c>
    </row>
    <row r="82" spans="1:6" s="31" customFormat="1" x14ac:dyDescent="0.3">
      <c r="A82" s="28" t="s">
        <v>28</v>
      </c>
      <c r="B82" s="29">
        <f>B83+B86+B89</f>
        <v>947900</v>
      </c>
      <c r="C82" s="29" t="e">
        <f>C83+C86+C89</f>
        <v>#REF!</v>
      </c>
      <c r="D82" s="29" t="e">
        <f>D83+D86+D89</f>
        <v>#REF!</v>
      </c>
      <c r="E82" s="29" t="e">
        <f>E83+E86+E89</f>
        <v>#REF!</v>
      </c>
      <c r="F82" s="30" t="e">
        <f t="shared" si="22"/>
        <v>#REF!</v>
      </c>
    </row>
    <row r="83" spans="1:6" s="34" customFormat="1" x14ac:dyDescent="0.3">
      <c r="A83" s="32" t="s">
        <v>52</v>
      </c>
      <c r="B83" s="33">
        <f>SUM(B84:B85)</f>
        <v>274620</v>
      </c>
      <c r="C83" s="33" t="e">
        <f t="shared" ref="C83:E83" si="24">SUM(C84:C85)</f>
        <v>#REF!</v>
      </c>
      <c r="D83" s="33" t="e">
        <f t="shared" si="24"/>
        <v>#REF!</v>
      </c>
      <c r="E83" s="33" t="e">
        <f t="shared" si="24"/>
        <v>#REF!</v>
      </c>
      <c r="F83" s="30" t="e">
        <f t="shared" si="22"/>
        <v>#REF!</v>
      </c>
    </row>
    <row r="84" spans="1:6" x14ac:dyDescent="0.3">
      <c r="A84" s="13" t="s">
        <v>30</v>
      </c>
      <c r="B84" s="35">
        <v>34920</v>
      </c>
      <c r="C84" s="35" t="e">
        <f>#REF!</f>
        <v>#REF!</v>
      </c>
      <c r="D84" s="35" t="e">
        <f>#REF!</f>
        <v>#REF!</v>
      </c>
      <c r="E84" s="35" t="e">
        <f>#REF!</f>
        <v>#REF!</v>
      </c>
      <c r="F84" s="30" t="e">
        <f t="shared" si="22"/>
        <v>#REF!</v>
      </c>
    </row>
    <row r="85" spans="1:6" outlineLevel="1" x14ac:dyDescent="0.3">
      <c r="A85" s="13" t="s">
        <v>31</v>
      </c>
      <c r="B85" s="35">
        <v>239700</v>
      </c>
      <c r="C85" s="35" t="e">
        <f>#REF!</f>
        <v>#REF!</v>
      </c>
      <c r="D85" s="35" t="e">
        <f>#REF!</f>
        <v>#REF!</v>
      </c>
      <c r="E85" s="35" t="e">
        <f>#REF!</f>
        <v>#REF!</v>
      </c>
      <c r="F85" s="30" t="e">
        <f t="shared" si="22"/>
        <v>#REF!</v>
      </c>
    </row>
    <row r="86" spans="1:6" s="36" customFormat="1" outlineLevel="1" x14ac:dyDescent="0.3">
      <c r="A86" s="32" t="s">
        <v>53</v>
      </c>
      <c r="B86" s="33">
        <f>SUM(B87:B88)</f>
        <v>607640</v>
      </c>
      <c r="C86" s="33" t="e">
        <f t="shared" ref="C86:E86" si="25">SUM(C87:C88)</f>
        <v>#REF!</v>
      </c>
      <c r="D86" s="33" t="e">
        <f t="shared" si="25"/>
        <v>#REF!</v>
      </c>
      <c r="E86" s="33" t="e">
        <f t="shared" si="25"/>
        <v>#REF!</v>
      </c>
      <c r="F86" s="30" t="e">
        <f t="shared" si="22"/>
        <v>#REF!</v>
      </c>
    </row>
    <row r="87" spans="1:6" outlineLevel="1" x14ac:dyDescent="0.3">
      <c r="A87" s="13" t="s">
        <v>30</v>
      </c>
      <c r="B87" s="35">
        <v>23040</v>
      </c>
      <c r="C87" s="35" t="e">
        <f>#REF!</f>
        <v>#REF!</v>
      </c>
      <c r="D87" s="35" t="e">
        <f>#REF!</f>
        <v>#REF!</v>
      </c>
      <c r="E87" s="35" t="e">
        <f>#REF!</f>
        <v>#REF!</v>
      </c>
      <c r="F87" s="30" t="e">
        <f t="shared" si="22"/>
        <v>#REF!</v>
      </c>
    </row>
    <row r="88" spans="1:6" outlineLevel="1" x14ac:dyDescent="0.3">
      <c r="A88" s="13" t="s">
        <v>31</v>
      </c>
      <c r="B88" s="35">
        <v>584600</v>
      </c>
      <c r="C88" s="35" t="e">
        <f>#REF!</f>
        <v>#REF!</v>
      </c>
      <c r="D88" s="35" t="e">
        <f>#REF!</f>
        <v>#REF!</v>
      </c>
      <c r="E88" s="35" t="e">
        <f>#REF!</f>
        <v>#REF!</v>
      </c>
      <c r="F88" s="30" t="e">
        <f t="shared" si="22"/>
        <v>#REF!</v>
      </c>
    </row>
    <row r="89" spans="1:6" s="36" customFormat="1" outlineLevel="1" x14ac:dyDescent="0.3">
      <c r="A89" s="32" t="s">
        <v>54</v>
      </c>
      <c r="B89" s="33">
        <f>SUM(B90:B91)</f>
        <v>65640</v>
      </c>
      <c r="C89" s="33" t="e">
        <f t="shared" ref="C89:E89" si="26">SUM(C90:C91)</f>
        <v>#REF!</v>
      </c>
      <c r="D89" s="33" t="e">
        <f t="shared" si="26"/>
        <v>#REF!</v>
      </c>
      <c r="E89" s="33" t="e">
        <f t="shared" si="26"/>
        <v>#REF!</v>
      </c>
      <c r="F89" s="30" t="e">
        <f>SUM(C89:E89)</f>
        <v>#REF!</v>
      </c>
    </row>
    <row r="90" spans="1:6" outlineLevel="1" x14ac:dyDescent="0.3">
      <c r="A90" s="13" t="s">
        <v>30</v>
      </c>
      <c r="B90" s="35">
        <v>23040</v>
      </c>
      <c r="C90" s="35" t="e">
        <f>#REF!</f>
        <v>#REF!</v>
      </c>
      <c r="D90" s="35" t="e">
        <f>#REF!</f>
        <v>#REF!</v>
      </c>
      <c r="E90" s="35" t="e">
        <f>#REF!</f>
        <v>#REF!</v>
      </c>
      <c r="F90" s="30" t="e">
        <f t="shared" si="22"/>
        <v>#REF!</v>
      </c>
    </row>
    <row r="91" spans="1:6" outlineLevel="1" x14ac:dyDescent="0.3">
      <c r="A91" s="13" t="s">
        <v>31</v>
      </c>
      <c r="B91" s="35">
        <v>42600</v>
      </c>
      <c r="C91" s="35" t="e">
        <f>#REF!</f>
        <v>#REF!</v>
      </c>
      <c r="D91" s="35" t="e">
        <f>#REF!</f>
        <v>#REF!</v>
      </c>
      <c r="E91" s="35" t="e">
        <f>#REF!</f>
        <v>#REF!</v>
      </c>
      <c r="F91" s="30" t="e">
        <f t="shared" si="22"/>
        <v>#REF!</v>
      </c>
    </row>
    <row r="92" spans="1:6" s="31" customFormat="1" outlineLevel="1" x14ac:dyDescent="0.3">
      <c r="A92" s="37" t="s">
        <v>34</v>
      </c>
      <c r="B92" s="29">
        <v>393800</v>
      </c>
      <c r="C92" s="29" t="e">
        <f>#REF!</f>
        <v>#REF!</v>
      </c>
      <c r="D92" s="29" t="e">
        <f>#REF!</f>
        <v>#REF!</v>
      </c>
      <c r="E92" s="29" t="e">
        <f>#REF!</f>
        <v>#REF!</v>
      </c>
      <c r="F92" s="30" t="e">
        <f t="shared" si="22"/>
        <v>#REF!</v>
      </c>
    </row>
    <row r="93" spans="1:6" s="23" customFormat="1" x14ac:dyDescent="0.3">
      <c r="A93" s="25" t="s">
        <v>25</v>
      </c>
      <c r="B93" s="26"/>
      <c r="C93" s="26"/>
      <c r="D93" s="26"/>
      <c r="E93" s="26"/>
      <c r="F93" s="30">
        <f t="shared" si="22"/>
        <v>0</v>
      </c>
    </row>
    <row r="94" spans="1:6" s="31" customFormat="1" x14ac:dyDescent="0.3">
      <c r="A94" s="28" t="s">
        <v>28</v>
      </c>
      <c r="B94" s="29">
        <f>B95+B98</f>
        <v>54335500</v>
      </c>
      <c r="C94" s="29" t="e">
        <f t="shared" ref="C94:E94" si="27">C95+C98</f>
        <v>#REF!</v>
      </c>
      <c r="D94" s="29" t="e">
        <f t="shared" si="27"/>
        <v>#REF!</v>
      </c>
      <c r="E94" s="29" t="e">
        <f t="shared" si="27"/>
        <v>#REF!</v>
      </c>
      <c r="F94" s="30" t="e">
        <f t="shared" si="22"/>
        <v>#REF!</v>
      </c>
    </row>
    <row r="95" spans="1:6" s="34" customFormat="1" x14ac:dyDescent="0.3">
      <c r="A95" s="32" t="s">
        <v>55</v>
      </c>
      <c r="B95" s="33">
        <f>SUM(B96:B97)</f>
        <v>372440</v>
      </c>
      <c r="C95" s="33" t="e">
        <f t="shared" ref="C95:E95" si="28">SUM(C96:C97)</f>
        <v>#REF!</v>
      </c>
      <c r="D95" s="33" t="e">
        <f t="shared" si="28"/>
        <v>#REF!</v>
      </c>
      <c r="E95" s="33" t="e">
        <f t="shared" si="28"/>
        <v>#REF!</v>
      </c>
      <c r="F95" s="30" t="e">
        <f t="shared" si="22"/>
        <v>#REF!</v>
      </c>
    </row>
    <row r="96" spans="1:6" x14ac:dyDescent="0.3">
      <c r="A96" s="13" t="s">
        <v>30</v>
      </c>
      <c r="B96" s="35">
        <v>140640</v>
      </c>
      <c r="C96" s="35" t="e">
        <f>#REF!</f>
        <v>#REF!</v>
      </c>
      <c r="D96" s="35" t="e">
        <f>#REF!</f>
        <v>#REF!</v>
      </c>
      <c r="E96" s="35" t="e">
        <f>#REF!</f>
        <v>#REF!</v>
      </c>
      <c r="F96" s="30" t="e">
        <f>SUM(C96:E96)</f>
        <v>#REF!</v>
      </c>
    </row>
    <row r="97" spans="1:7" outlineLevel="1" x14ac:dyDescent="0.3">
      <c r="A97" s="13" t="s">
        <v>31</v>
      </c>
      <c r="B97" s="35">
        <v>231800</v>
      </c>
      <c r="C97" s="35" t="e">
        <f>#REF!</f>
        <v>#REF!</v>
      </c>
      <c r="D97" s="35" t="e">
        <f>#REF!</f>
        <v>#REF!</v>
      </c>
      <c r="E97" s="35" t="e">
        <f>#REF!</f>
        <v>#REF!</v>
      </c>
      <c r="F97" s="30" t="e">
        <f t="shared" si="22"/>
        <v>#REF!</v>
      </c>
    </row>
    <row r="98" spans="1:7" s="36" customFormat="1" outlineLevel="1" x14ac:dyDescent="0.3">
      <c r="A98" s="32" t="s">
        <v>56</v>
      </c>
      <c r="B98" s="33">
        <f>SUM(B99:B102)</f>
        <v>53963060</v>
      </c>
      <c r="C98" s="33" t="e">
        <f t="shared" ref="C98:E98" si="29">SUM(C99:C102)</f>
        <v>#REF!</v>
      </c>
      <c r="D98" s="33" t="e">
        <f t="shared" si="29"/>
        <v>#REF!</v>
      </c>
      <c r="E98" s="33" t="e">
        <f t="shared" si="29"/>
        <v>#REF!</v>
      </c>
      <c r="F98" s="30" t="e">
        <f t="shared" si="22"/>
        <v>#REF!</v>
      </c>
    </row>
    <row r="99" spans="1:7" outlineLevel="1" x14ac:dyDescent="0.3">
      <c r="A99" s="13" t="s">
        <v>30</v>
      </c>
      <c r="B99" s="35">
        <v>92160</v>
      </c>
      <c r="C99" s="35" t="e">
        <f>#REF!</f>
        <v>#REF!</v>
      </c>
      <c r="D99" s="35" t="e">
        <f>#REF!</f>
        <v>#REF!</v>
      </c>
      <c r="E99" s="35" t="e">
        <f>#REF!</f>
        <v>#REF!</v>
      </c>
      <c r="F99" s="30" t="e">
        <f t="shared" si="22"/>
        <v>#REF!</v>
      </c>
    </row>
    <row r="100" spans="1:7" outlineLevel="1" x14ac:dyDescent="0.3">
      <c r="A100" s="13" t="s">
        <v>31</v>
      </c>
      <c r="B100" s="35">
        <v>16560300</v>
      </c>
      <c r="C100" s="35" t="e">
        <f>#REF!</f>
        <v>#REF!</v>
      </c>
      <c r="D100" s="35" t="e">
        <f>#REF!</f>
        <v>#REF!</v>
      </c>
      <c r="E100" s="35" t="e">
        <f>#REF!</f>
        <v>#REF!</v>
      </c>
      <c r="F100" s="30" t="e">
        <f t="shared" si="22"/>
        <v>#REF!</v>
      </c>
    </row>
    <row r="101" spans="1:7" outlineLevel="1" x14ac:dyDescent="0.3">
      <c r="A101" s="13" t="s">
        <v>57</v>
      </c>
      <c r="B101" s="35">
        <v>32996200</v>
      </c>
      <c r="C101" s="35" t="e">
        <f>#REF!</f>
        <v>#REF!</v>
      </c>
      <c r="D101" s="35" t="e">
        <f>#REF!</f>
        <v>#REF!</v>
      </c>
      <c r="E101" s="35" t="e">
        <f>#REF!</f>
        <v>#REF!</v>
      </c>
      <c r="F101" s="30" t="e">
        <f t="shared" si="22"/>
        <v>#REF!</v>
      </c>
    </row>
    <row r="102" spans="1:7" outlineLevel="1" x14ac:dyDescent="0.3">
      <c r="A102" s="13" t="s">
        <v>58</v>
      </c>
      <c r="B102" s="35">
        <v>4314400</v>
      </c>
      <c r="C102" s="35" t="e">
        <f>#REF!</f>
        <v>#REF!</v>
      </c>
      <c r="D102" s="35" t="e">
        <f>#REF!</f>
        <v>#REF!</v>
      </c>
      <c r="E102" s="35" t="e">
        <f>#REF!</f>
        <v>#REF!</v>
      </c>
      <c r="F102" s="30" t="e">
        <f t="shared" si="22"/>
        <v>#REF!</v>
      </c>
    </row>
    <row r="103" spans="1:7" s="31" customFormat="1" outlineLevel="1" x14ac:dyDescent="0.3">
      <c r="A103" s="37" t="s">
        <v>34</v>
      </c>
      <c r="B103" s="29">
        <v>8482700</v>
      </c>
      <c r="C103" s="29" t="e">
        <f>#REF!</f>
        <v>#REF!</v>
      </c>
      <c r="D103" s="29" t="e">
        <f>#REF!</f>
        <v>#REF!</v>
      </c>
      <c r="E103" s="29" t="e">
        <f>#REF!</f>
        <v>#REF!</v>
      </c>
      <c r="F103" s="30" t="e">
        <f t="shared" si="22"/>
        <v>#REF!</v>
      </c>
    </row>
    <row r="104" spans="1:7" s="23" customFormat="1" outlineLevel="1" x14ac:dyDescent="0.3">
      <c r="A104" s="4" t="s">
        <v>59</v>
      </c>
      <c r="B104" s="26">
        <f>B9+B19+B24+B29+B34+B50+B58+B72+B82+B94</f>
        <v>119828000</v>
      </c>
      <c r="C104" s="26" t="e">
        <f>C9+C19+C24+C29+C34+C50+C58+C72+C82+C94</f>
        <v>#REF!</v>
      </c>
      <c r="D104" s="26" t="e">
        <f>D9+D19+D24+D29+D34+D50+D58+D72+D82+D94</f>
        <v>#REF!</v>
      </c>
      <c r="E104" s="26" t="e">
        <f>E9+E19+E24+E29+E34+E50+E58+E72+E82+E94</f>
        <v>#REF!</v>
      </c>
      <c r="F104" s="30" t="e">
        <f>SUM(C104:E104)</f>
        <v>#REF!</v>
      </c>
      <c r="G104" s="1"/>
    </row>
    <row r="105" spans="1:7" s="23" customFormat="1" outlineLevel="1" x14ac:dyDescent="0.3">
      <c r="A105" s="4" t="s">
        <v>60</v>
      </c>
      <c r="B105" s="26">
        <f>B17+B48+B80+B92+B103</f>
        <v>12531000</v>
      </c>
      <c r="C105" s="26" t="e">
        <f>C17+C48+C80+C92+C103</f>
        <v>#REF!</v>
      </c>
      <c r="D105" s="26" t="e">
        <f>D17+D48+D80+D92+D103</f>
        <v>#REF!</v>
      </c>
      <c r="E105" s="26" t="e">
        <f>E17+E48+E80+E92+E103</f>
        <v>#REF!</v>
      </c>
      <c r="F105" s="30" t="e">
        <f t="shared" si="22"/>
        <v>#REF!</v>
      </c>
    </row>
    <row r="106" spans="1:7" ht="23" x14ac:dyDescent="0.3">
      <c r="A106" s="10" t="s">
        <v>0</v>
      </c>
      <c r="B106" s="26">
        <f>SUM(B104:B105)</f>
        <v>132359000</v>
      </c>
      <c r="C106" s="26" t="e">
        <f>SUM(C104:C105)</f>
        <v>#REF!</v>
      </c>
      <c r="D106" s="26" t="e">
        <f>SUM(D104:D105)</f>
        <v>#REF!</v>
      </c>
      <c r="E106" s="26" t="e">
        <f>SUM(E104:E105)</f>
        <v>#REF!</v>
      </c>
      <c r="F106" s="30" t="e">
        <f t="shared" si="22"/>
        <v>#REF!</v>
      </c>
    </row>
    <row r="107" spans="1:7" x14ac:dyDescent="0.3">
      <c r="F107" s="30"/>
    </row>
    <row r="108" spans="1:7" x14ac:dyDescent="0.3">
      <c r="B108" s="38"/>
      <c r="C108" s="39" t="e">
        <f>C106*100/B106</f>
        <v>#REF!</v>
      </c>
      <c r="D108" s="39" t="e">
        <f>D106*100/B106</f>
        <v>#REF!</v>
      </c>
      <c r="E108" s="39" t="e">
        <f>E106*100/B106</f>
        <v>#REF!</v>
      </c>
    </row>
  </sheetData>
  <mergeCells count="3">
    <mergeCell ref="A2:E2"/>
    <mergeCell ref="A3:E3"/>
    <mergeCell ref="A6:A7"/>
  </mergeCells>
  <pageMargins left="0.39370078740157483" right="0.35433070866141736" top="0.23622047244094491" bottom="0.23622047244094491" header="0.19685039370078741" footer="0.19685039370078741"/>
  <pageSetup paperSize="9" scale="77" orientation="portrait" r:id="rId1"/>
  <rowBreaks count="2" manualBreakCount="2">
    <brk id="43" max="4" man="1"/>
    <brk id="80" max="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Normal="100" workbookViewId="0">
      <selection activeCell="A5" sqref="A5:A6"/>
    </sheetView>
  </sheetViews>
  <sheetFormatPr defaultRowHeight="17.5" x14ac:dyDescent="0.35"/>
  <cols>
    <col min="1" max="1" width="44.75" customWidth="1"/>
    <col min="2" max="2" width="8.1640625" style="77" customWidth="1"/>
    <col min="3" max="3" width="13.75" style="77" customWidth="1"/>
    <col min="4" max="4" width="11.75" style="48" bestFit="1" customWidth="1"/>
    <col min="5" max="5" width="12.25" style="48" bestFit="1" customWidth="1"/>
    <col min="6" max="6" width="11.75" style="48" bestFit="1" customWidth="1"/>
    <col min="7" max="7" width="11.75" customWidth="1"/>
    <col min="8" max="15" width="39.25" customWidth="1"/>
  </cols>
  <sheetData>
    <row r="1" spans="1:7" ht="20.5" x14ac:dyDescent="0.3">
      <c r="A1" s="323" t="s">
        <v>98</v>
      </c>
      <c r="B1" s="323"/>
      <c r="C1" s="323"/>
      <c r="D1" s="323"/>
      <c r="E1" s="323"/>
      <c r="F1" s="323"/>
    </row>
    <row r="2" spans="1:7" ht="20.5" x14ac:dyDescent="0.3">
      <c r="A2" s="3" t="s">
        <v>15</v>
      </c>
      <c r="B2" s="64"/>
      <c r="C2" s="64"/>
      <c r="D2" s="47"/>
      <c r="E2" s="47"/>
      <c r="F2" s="47"/>
    </row>
    <row r="3" spans="1:7" ht="20.5" x14ac:dyDescent="0.35">
      <c r="A3" s="2" t="s">
        <v>145</v>
      </c>
      <c r="B3" s="65"/>
      <c r="C3" s="65"/>
      <c r="E3" s="49"/>
      <c r="F3" s="49"/>
    </row>
    <row r="4" spans="1:7" ht="20.5" x14ac:dyDescent="0.3">
      <c r="A4" s="2"/>
      <c r="B4" s="65"/>
      <c r="C4" s="65"/>
      <c r="D4" s="49"/>
      <c r="E4" s="49"/>
      <c r="F4" s="49" t="s">
        <v>26</v>
      </c>
    </row>
    <row r="5" spans="1:7" ht="18" x14ac:dyDescent="0.3">
      <c r="A5" s="360" t="s">
        <v>13</v>
      </c>
      <c r="B5" s="66" t="s">
        <v>6</v>
      </c>
      <c r="C5" s="363" t="s">
        <v>0</v>
      </c>
      <c r="D5" s="50" t="s">
        <v>66</v>
      </c>
      <c r="E5" s="50" t="s">
        <v>67</v>
      </c>
      <c r="F5" s="50" t="s">
        <v>63</v>
      </c>
    </row>
    <row r="6" spans="1:7" ht="18" x14ac:dyDescent="0.3">
      <c r="A6" s="361"/>
      <c r="B6" s="67" t="s">
        <v>2</v>
      </c>
      <c r="C6" s="363"/>
      <c r="D6" s="46" t="s">
        <v>138</v>
      </c>
      <c r="E6" s="46" t="s">
        <v>139</v>
      </c>
      <c r="F6" s="46" t="s">
        <v>140</v>
      </c>
    </row>
    <row r="7" spans="1:7" ht="20.5" x14ac:dyDescent="0.3">
      <c r="A7" s="40" t="s">
        <v>28</v>
      </c>
      <c r="B7" s="68" t="s">
        <v>1</v>
      </c>
      <c r="C7" s="51">
        <f>SUM(D7:F7)</f>
        <v>3487000</v>
      </c>
      <c r="D7" s="51">
        <f>D9+D25</f>
        <v>1128200</v>
      </c>
      <c r="E7" s="51">
        <f>E9+E25</f>
        <v>1298000</v>
      </c>
      <c r="F7" s="51">
        <f>F9+F25</f>
        <v>1060800</v>
      </c>
    </row>
    <row r="8" spans="1:7" ht="20.5" x14ac:dyDescent="0.3">
      <c r="A8" s="41"/>
      <c r="B8" s="68" t="s">
        <v>2</v>
      </c>
      <c r="C8" s="51"/>
      <c r="D8" s="51"/>
      <c r="E8" s="51"/>
      <c r="F8" s="51"/>
    </row>
    <row r="9" spans="1:7" ht="20.5" x14ac:dyDescent="0.3">
      <c r="A9" s="21" t="s">
        <v>146</v>
      </c>
      <c r="B9" s="69" t="s">
        <v>1</v>
      </c>
      <c r="C9" s="52">
        <f>SUM(D9:F9)</f>
        <v>3336800</v>
      </c>
      <c r="D9" s="52">
        <f>D11</f>
        <v>1006000</v>
      </c>
      <c r="E9" s="52">
        <f t="shared" ref="E9:F9" si="0">E11</f>
        <v>1270000</v>
      </c>
      <c r="F9" s="52">
        <f t="shared" si="0"/>
        <v>1060800</v>
      </c>
    </row>
    <row r="10" spans="1:7" ht="20.5" x14ac:dyDescent="0.3">
      <c r="A10" s="6"/>
      <c r="B10" s="69" t="s">
        <v>2</v>
      </c>
      <c r="C10" s="52"/>
      <c r="D10" s="52"/>
      <c r="E10" s="52"/>
      <c r="F10" s="52"/>
    </row>
    <row r="11" spans="1:7" s="19" customFormat="1" ht="20.5" x14ac:dyDescent="0.3">
      <c r="A11" s="8" t="s">
        <v>311</v>
      </c>
      <c r="B11" s="70" t="s">
        <v>1</v>
      </c>
      <c r="C11" s="53">
        <f>D11+E11+F11</f>
        <v>3336800</v>
      </c>
      <c r="D11" s="54">
        <f>SUM(D15:D24)</f>
        <v>1006000</v>
      </c>
      <c r="E11" s="54">
        <f t="shared" ref="E11:F11" si="1">SUM(E15:E24)</f>
        <v>1270000</v>
      </c>
      <c r="F11" s="54">
        <f t="shared" si="1"/>
        <v>1060800</v>
      </c>
    </row>
    <row r="12" spans="1:7" s="19" customFormat="1" ht="20.5" x14ac:dyDescent="0.3">
      <c r="A12" s="8" t="s">
        <v>73</v>
      </c>
      <c r="B12" s="70" t="s">
        <v>2</v>
      </c>
      <c r="C12" s="53"/>
      <c r="D12" s="54"/>
      <c r="E12" s="54"/>
      <c r="F12" s="54"/>
    </row>
    <row r="13" spans="1:7" s="19" customFormat="1" ht="20.5" x14ac:dyDescent="0.4">
      <c r="A13" s="74" t="s">
        <v>62</v>
      </c>
      <c r="B13" s="71"/>
      <c r="C13" s="53"/>
      <c r="D13" s="55"/>
      <c r="E13" s="55"/>
      <c r="F13" s="55"/>
      <c r="G13" s="17"/>
    </row>
    <row r="14" spans="1:7" s="19" customFormat="1" ht="20.5" x14ac:dyDescent="0.4">
      <c r="A14" s="60" t="s">
        <v>68</v>
      </c>
      <c r="B14" s="71"/>
      <c r="C14" s="53"/>
      <c r="D14" s="55"/>
      <c r="E14" s="55"/>
      <c r="F14" s="55"/>
      <c r="G14" s="17"/>
    </row>
    <row r="15" spans="1:7" s="17" customFormat="1" ht="18" x14ac:dyDescent="0.4">
      <c r="A15" s="20" t="s">
        <v>319</v>
      </c>
      <c r="B15" s="16" t="s">
        <v>1</v>
      </c>
      <c r="C15" s="56">
        <f>D15+E15+F15</f>
        <v>2922400</v>
      </c>
      <c r="D15" s="72">
        <v>995000</v>
      </c>
      <c r="E15" s="72">
        <v>966000</v>
      </c>
      <c r="F15" s="72">
        <v>961400</v>
      </c>
    </row>
    <row r="16" spans="1:7" s="19" customFormat="1" ht="18" x14ac:dyDescent="0.4">
      <c r="A16" s="20" t="s">
        <v>325</v>
      </c>
      <c r="B16" s="16" t="s">
        <v>1</v>
      </c>
      <c r="C16" s="56">
        <f t="shared" ref="C16:C31" si="2">D16+E16+F16</f>
        <v>54200</v>
      </c>
      <c r="D16" s="72"/>
      <c r="E16" s="22">
        <v>35200</v>
      </c>
      <c r="F16" s="22">
        <v>19000</v>
      </c>
      <c r="G16" s="17"/>
    </row>
    <row r="17" spans="1:6" s="17" customFormat="1" ht="22" x14ac:dyDescent="0.4">
      <c r="A17" s="243" t="s">
        <v>326</v>
      </c>
      <c r="B17" s="123"/>
      <c r="C17" s="56"/>
      <c r="D17" s="124"/>
      <c r="E17" s="124"/>
      <c r="F17" s="124"/>
    </row>
    <row r="18" spans="1:6" s="17" customFormat="1" ht="18" x14ac:dyDescent="0.4">
      <c r="A18" s="20" t="s">
        <v>324</v>
      </c>
      <c r="B18" s="16" t="s">
        <v>1</v>
      </c>
      <c r="C18" s="56">
        <f t="shared" si="2"/>
        <v>128800</v>
      </c>
      <c r="D18" s="72"/>
      <c r="E18" s="22">
        <v>80500</v>
      </c>
      <c r="F18" s="22">
        <v>48300</v>
      </c>
    </row>
    <row r="19" spans="1:6" s="17" customFormat="1" ht="18" x14ac:dyDescent="0.4">
      <c r="A19" s="122" t="s">
        <v>147</v>
      </c>
      <c r="B19" s="71"/>
      <c r="C19" s="56">
        <f t="shared" si="2"/>
        <v>12000</v>
      </c>
      <c r="D19" s="124"/>
      <c r="E19" s="124">
        <v>12000</v>
      </c>
      <c r="F19" s="124"/>
    </row>
    <row r="20" spans="1:6" s="17" customFormat="1" ht="22" x14ac:dyDescent="0.4">
      <c r="A20" s="244" t="s">
        <v>327</v>
      </c>
      <c r="B20" s="16" t="s">
        <v>1</v>
      </c>
      <c r="C20" s="56"/>
      <c r="D20" s="22"/>
      <c r="E20" s="22"/>
      <c r="F20" s="22"/>
    </row>
    <row r="21" spans="1:6" s="17" customFormat="1" ht="18" x14ac:dyDescent="0.4">
      <c r="A21" s="15" t="s">
        <v>312</v>
      </c>
      <c r="B21" s="16" t="s">
        <v>1</v>
      </c>
      <c r="C21" s="56">
        <f t="shared" si="2"/>
        <v>67100</v>
      </c>
      <c r="D21" s="22"/>
      <c r="E21" s="22">
        <v>67100</v>
      </c>
      <c r="F21" s="22"/>
    </row>
    <row r="22" spans="1:6" s="17" customFormat="1" ht="18" x14ac:dyDescent="0.4">
      <c r="A22" s="15" t="s">
        <v>323</v>
      </c>
      <c r="B22" s="16" t="s">
        <v>1</v>
      </c>
      <c r="C22" s="56">
        <f t="shared" si="2"/>
        <v>55400</v>
      </c>
      <c r="D22" s="22"/>
      <c r="E22" s="22">
        <v>55400</v>
      </c>
      <c r="F22" s="22"/>
    </row>
    <row r="23" spans="1:6" s="17" customFormat="1" ht="18" x14ac:dyDescent="0.4">
      <c r="A23" s="20" t="s">
        <v>322</v>
      </c>
      <c r="B23" s="16" t="s">
        <v>1</v>
      </c>
      <c r="C23" s="56">
        <f t="shared" si="2"/>
        <v>85900</v>
      </c>
      <c r="D23" s="22"/>
      <c r="E23" s="22">
        <v>53800</v>
      </c>
      <c r="F23" s="22">
        <v>32100</v>
      </c>
    </row>
    <row r="24" spans="1:6" s="17" customFormat="1" ht="18" x14ac:dyDescent="0.4">
      <c r="A24" s="122" t="s">
        <v>321</v>
      </c>
      <c r="B24" s="16" t="s">
        <v>1</v>
      </c>
      <c r="C24" s="56">
        <f t="shared" si="2"/>
        <v>11000</v>
      </c>
      <c r="D24" s="22">
        <v>11000</v>
      </c>
      <c r="E24" s="22"/>
      <c r="F24" s="22"/>
    </row>
    <row r="25" spans="1:6" ht="20.5" x14ac:dyDescent="0.3">
      <c r="A25" s="21" t="s">
        <v>313</v>
      </c>
      <c r="B25" s="69" t="s">
        <v>1</v>
      </c>
      <c r="C25" s="52">
        <f t="shared" si="2"/>
        <v>150200</v>
      </c>
      <c r="D25" s="52">
        <f>SUM(D30:D31)</f>
        <v>122200</v>
      </c>
      <c r="E25" s="52">
        <f t="shared" ref="E25:F25" si="3">SUM(E30:E31)</f>
        <v>28000</v>
      </c>
      <c r="F25" s="52">
        <f t="shared" si="3"/>
        <v>0</v>
      </c>
    </row>
    <row r="26" spans="1:6" ht="20.5" x14ac:dyDescent="0.3">
      <c r="A26" s="6"/>
      <c r="B26" s="69" t="s">
        <v>2</v>
      </c>
      <c r="C26" s="61">
        <f t="shared" si="2"/>
        <v>0</v>
      </c>
      <c r="D26" s="52"/>
      <c r="E26" s="52"/>
      <c r="F26" s="52"/>
    </row>
    <row r="27" spans="1:6" s="19" customFormat="1" ht="20.5" x14ac:dyDescent="0.3">
      <c r="A27" s="8" t="s">
        <v>73</v>
      </c>
      <c r="B27" s="70" t="s">
        <v>1</v>
      </c>
      <c r="C27" s="56">
        <f t="shared" si="2"/>
        <v>150200</v>
      </c>
      <c r="D27" s="57">
        <f>SUM(D28:D31)</f>
        <v>122200</v>
      </c>
      <c r="E27" s="57">
        <f>SUM(E28:E31)</f>
        <v>28000</v>
      </c>
      <c r="F27" s="54">
        <f>SUM(F28:F31)</f>
        <v>0</v>
      </c>
    </row>
    <row r="28" spans="1:6" s="17" customFormat="1" ht="20.5" x14ac:dyDescent="0.4">
      <c r="A28" s="245" t="s">
        <v>318</v>
      </c>
      <c r="B28" s="16"/>
      <c r="C28" s="56"/>
      <c r="D28" s="54"/>
      <c r="E28" s="22"/>
      <c r="F28" s="22"/>
    </row>
    <row r="29" spans="1:6" s="17" customFormat="1" ht="22" x14ac:dyDescent="0.4">
      <c r="A29" s="244" t="s">
        <v>232</v>
      </c>
      <c r="B29" s="16"/>
      <c r="C29" s="56"/>
      <c r="D29" s="54"/>
      <c r="E29" s="22"/>
      <c r="F29" s="22"/>
    </row>
    <row r="30" spans="1:6" s="17" customFormat="1" ht="18" x14ac:dyDescent="0.4">
      <c r="A30" s="15" t="s">
        <v>312</v>
      </c>
      <c r="B30" s="16" t="s">
        <v>1</v>
      </c>
      <c r="C30" s="56">
        <f t="shared" si="2"/>
        <v>28000</v>
      </c>
      <c r="D30" s="54"/>
      <c r="E30" s="22">
        <v>28000</v>
      </c>
      <c r="F30" s="22"/>
    </row>
    <row r="31" spans="1:6" s="17" customFormat="1" ht="18" x14ac:dyDescent="0.4">
      <c r="A31" s="15" t="s">
        <v>320</v>
      </c>
      <c r="B31" s="16" t="s">
        <v>1</v>
      </c>
      <c r="C31" s="56">
        <f t="shared" si="2"/>
        <v>122200</v>
      </c>
      <c r="D31" s="57">
        <v>122200</v>
      </c>
      <c r="E31" s="22"/>
      <c r="F31" s="22"/>
    </row>
    <row r="32" spans="1:6" ht="18" x14ac:dyDescent="0.3">
      <c r="A32" s="358" t="s">
        <v>0</v>
      </c>
      <c r="B32" s="68" t="s">
        <v>1</v>
      </c>
      <c r="C32" s="51">
        <f>D32+E32+F32</f>
        <v>3487000</v>
      </c>
      <c r="D32" s="51">
        <f>D11+D25</f>
        <v>1128200</v>
      </c>
      <c r="E32" s="51">
        <f>E11+E25</f>
        <v>1298000</v>
      </c>
      <c r="F32" s="51">
        <f>F11+F25</f>
        <v>1060800</v>
      </c>
    </row>
    <row r="33" spans="1:6" ht="18" x14ac:dyDescent="0.3">
      <c r="A33" s="359"/>
      <c r="B33" s="68" t="s">
        <v>2</v>
      </c>
      <c r="C33" s="51"/>
      <c r="D33" s="58"/>
      <c r="E33" s="58"/>
      <c r="F33" s="58"/>
    </row>
    <row r="34" spans="1:6" ht="19.5" customHeight="1" x14ac:dyDescent="0.3">
      <c r="A34" s="9"/>
      <c r="B34" s="76"/>
      <c r="C34" s="76"/>
      <c r="D34" s="59"/>
      <c r="E34" s="59"/>
      <c r="F34" s="59"/>
    </row>
    <row r="35" spans="1:6" ht="28.5" customHeight="1" x14ac:dyDescent="0.3">
      <c r="A35" s="2" t="s">
        <v>7</v>
      </c>
      <c r="B35" s="76"/>
      <c r="C35" s="76"/>
      <c r="D35" s="59"/>
      <c r="E35" s="59"/>
      <c r="F35" s="59"/>
    </row>
  </sheetData>
  <mergeCells count="4">
    <mergeCell ref="A32:A33"/>
    <mergeCell ref="A1:F1"/>
    <mergeCell ref="A5:A6"/>
    <mergeCell ref="C5:C6"/>
  </mergeCells>
  <printOptions horizontalCentered="1"/>
  <pageMargins left="0" right="0" top="0.5" bottom="0" header="0" footer="0"/>
  <pageSetup paperSize="9" scale="96" orientation="portrait" horizontalDpi="0" verticalDpi="0" r:id="rId1"/>
  <rowBreaks count="1" manualBreakCount="1">
    <brk id="35" max="5" man="1"/>
  </rowBreaks>
  <colBreaks count="1" manualBreakCount="1">
    <brk id="6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zoomScaleNormal="100" workbookViewId="0">
      <selection activeCell="A2" sqref="A2"/>
    </sheetView>
  </sheetViews>
  <sheetFormatPr defaultRowHeight="17.5" x14ac:dyDescent="0.35"/>
  <cols>
    <col min="1" max="1" width="46.75" customWidth="1"/>
    <col min="2" max="2" width="5" style="77" bestFit="1" customWidth="1"/>
    <col min="3" max="3" width="13.75" style="77" customWidth="1"/>
    <col min="4" max="4" width="11.75" style="48" bestFit="1" customWidth="1"/>
    <col min="5" max="5" width="12.25" style="48" bestFit="1" customWidth="1"/>
    <col min="6" max="6" width="11.75" style="48" bestFit="1" customWidth="1"/>
    <col min="7" max="7" width="11.75" customWidth="1"/>
    <col min="8" max="15" width="39.25" customWidth="1"/>
  </cols>
  <sheetData>
    <row r="1" spans="1:7" ht="20.5" x14ac:dyDescent="0.3">
      <c r="A1" s="323" t="s">
        <v>98</v>
      </c>
      <c r="B1" s="323"/>
      <c r="C1" s="323"/>
      <c r="D1" s="323"/>
      <c r="E1" s="323"/>
      <c r="F1" s="323"/>
    </row>
    <row r="2" spans="1:7" ht="20.5" x14ac:dyDescent="0.3">
      <c r="A2" s="3" t="s">
        <v>15</v>
      </c>
      <c r="B2" s="64"/>
      <c r="C2" s="64"/>
      <c r="D2" s="47"/>
      <c r="E2" s="47"/>
      <c r="F2" s="47"/>
    </row>
    <row r="3" spans="1:7" ht="20.5" x14ac:dyDescent="0.35">
      <c r="A3" s="2" t="s">
        <v>169</v>
      </c>
      <c r="B3" s="65"/>
      <c r="C3" s="65"/>
      <c r="E3" s="49"/>
      <c r="F3" s="49"/>
    </row>
    <row r="4" spans="1:7" ht="20.5" x14ac:dyDescent="0.3">
      <c r="A4" s="2"/>
      <c r="B4" s="65"/>
      <c r="C4" s="65"/>
      <c r="D4" s="49"/>
      <c r="E4" s="49"/>
      <c r="F4" s="49" t="s">
        <v>26</v>
      </c>
    </row>
    <row r="5" spans="1:7" ht="18" x14ac:dyDescent="0.3">
      <c r="A5" s="360" t="s">
        <v>13</v>
      </c>
      <c r="B5" s="66" t="s">
        <v>6</v>
      </c>
      <c r="C5" s="363" t="s">
        <v>0</v>
      </c>
      <c r="D5" s="50" t="s">
        <v>66</v>
      </c>
      <c r="E5" s="50" t="s">
        <v>67</v>
      </c>
      <c r="F5" s="50" t="s">
        <v>63</v>
      </c>
    </row>
    <row r="6" spans="1:7" ht="18" x14ac:dyDescent="0.3">
      <c r="A6" s="361"/>
      <c r="B6" s="67" t="s">
        <v>2</v>
      </c>
      <c r="C6" s="363"/>
      <c r="D6" s="46" t="s">
        <v>138</v>
      </c>
      <c r="E6" s="46" t="s">
        <v>139</v>
      </c>
      <c r="F6" s="46" t="s">
        <v>140</v>
      </c>
    </row>
    <row r="7" spans="1:7" ht="20.5" x14ac:dyDescent="0.3">
      <c r="A7" s="40" t="s">
        <v>28</v>
      </c>
      <c r="B7" s="68" t="s">
        <v>1</v>
      </c>
      <c r="C7" s="51">
        <f>D7+E7+F7</f>
        <v>12033100</v>
      </c>
      <c r="D7" s="51">
        <f>D9+D24+D32+D45</f>
        <v>4204600</v>
      </c>
      <c r="E7" s="51">
        <f t="shared" ref="E7:F7" si="0">E9+E24+E32+E45</f>
        <v>5718900</v>
      </c>
      <c r="F7" s="51">
        <f t="shared" si="0"/>
        <v>2109600</v>
      </c>
    </row>
    <row r="8" spans="1:7" ht="20.5" x14ac:dyDescent="0.3">
      <c r="A8" s="41"/>
      <c r="B8" s="68" t="s">
        <v>2</v>
      </c>
      <c r="C8" s="51"/>
      <c r="D8" s="51"/>
      <c r="E8" s="51"/>
      <c r="F8" s="51"/>
    </row>
    <row r="9" spans="1:7" ht="20.5" x14ac:dyDescent="0.3">
      <c r="A9" s="21" t="s">
        <v>342</v>
      </c>
      <c r="B9" s="69" t="s">
        <v>1</v>
      </c>
      <c r="C9" s="52">
        <f>D9+E9+F9</f>
        <v>1456000</v>
      </c>
      <c r="D9" s="52">
        <f>D11</f>
        <v>436800</v>
      </c>
      <c r="E9" s="52">
        <f t="shared" ref="E9" si="1">E11</f>
        <v>560000</v>
      </c>
      <c r="F9" s="52">
        <f>F11</f>
        <v>459200</v>
      </c>
    </row>
    <row r="10" spans="1:7" ht="20.5" x14ac:dyDescent="0.3">
      <c r="A10" s="6"/>
      <c r="B10" s="69" t="s">
        <v>2</v>
      </c>
      <c r="C10" s="52">
        <f t="shared" ref="C10:C58" si="2">D10+E10+F10</f>
        <v>0</v>
      </c>
      <c r="D10" s="52"/>
      <c r="E10" s="52"/>
      <c r="F10" s="52"/>
    </row>
    <row r="11" spans="1:7" s="19" customFormat="1" ht="20.5" x14ac:dyDescent="0.3">
      <c r="A11" s="8" t="s">
        <v>73</v>
      </c>
      <c r="B11" s="70" t="s">
        <v>1</v>
      </c>
      <c r="C11" s="53">
        <f t="shared" si="2"/>
        <v>1456000</v>
      </c>
      <c r="D11" s="54">
        <f>SUM(D15:D22)</f>
        <v>436800</v>
      </c>
      <c r="E11" s="54">
        <f t="shared" ref="E11:F11" si="3">SUM(E15:E22)</f>
        <v>560000</v>
      </c>
      <c r="F11" s="54">
        <f t="shared" si="3"/>
        <v>459200</v>
      </c>
    </row>
    <row r="12" spans="1:7" s="19" customFormat="1" ht="20.5" x14ac:dyDescent="0.3">
      <c r="A12" s="7"/>
      <c r="B12" s="70" t="s">
        <v>2</v>
      </c>
      <c r="C12" s="53">
        <f t="shared" si="2"/>
        <v>0</v>
      </c>
      <c r="D12" s="54"/>
      <c r="E12" s="54"/>
      <c r="F12" s="54"/>
    </row>
    <row r="13" spans="1:7" s="19" customFormat="1" ht="20.5" x14ac:dyDescent="0.4">
      <c r="A13" s="74" t="s">
        <v>62</v>
      </c>
      <c r="B13" s="71"/>
      <c r="C13" s="53">
        <f t="shared" si="2"/>
        <v>0</v>
      </c>
      <c r="D13" s="55"/>
      <c r="E13" s="55"/>
      <c r="F13" s="55"/>
      <c r="G13" s="17"/>
    </row>
    <row r="14" spans="1:7" s="19" customFormat="1" ht="20.5" x14ac:dyDescent="0.4">
      <c r="A14" s="60" t="s">
        <v>68</v>
      </c>
      <c r="B14" s="71"/>
      <c r="C14" s="53">
        <f t="shared" si="2"/>
        <v>0</v>
      </c>
      <c r="D14" s="55"/>
      <c r="E14" s="55"/>
      <c r="F14" s="55"/>
      <c r="G14" s="17"/>
    </row>
    <row r="15" spans="1:7" s="17" customFormat="1" ht="18" x14ac:dyDescent="0.4">
      <c r="A15" s="20" t="s">
        <v>16</v>
      </c>
      <c r="B15" s="16" t="s">
        <v>1</v>
      </c>
      <c r="C15" s="53">
        <f t="shared" si="2"/>
        <v>998400</v>
      </c>
      <c r="D15" s="72">
        <v>327500</v>
      </c>
      <c r="E15" s="72">
        <v>331300</v>
      </c>
      <c r="F15" s="72">
        <v>339600</v>
      </c>
    </row>
    <row r="16" spans="1:7" s="19" customFormat="1" ht="20.5" x14ac:dyDescent="0.4">
      <c r="A16" s="60" t="s">
        <v>69</v>
      </c>
      <c r="B16" s="71"/>
      <c r="C16" s="53">
        <f t="shared" si="2"/>
        <v>0</v>
      </c>
      <c r="D16" s="55"/>
      <c r="E16" s="55"/>
      <c r="F16" s="55"/>
      <c r="G16" s="17"/>
    </row>
    <row r="17" spans="1:6" s="17" customFormat="1" ht="20.5" x14ac:dyDescent="0.4">
      <c r="A17" s="157" t="s">
        <v>170</v>
      </c>
      <c r="B17" s="16" t="s">
        <v>1</v>
      </c>
      <c r="C17" s="53">
        <f t="shared" si="2"/>
        <v>310000</v>
      </c>
      <c r="D17" s="22">
        <v>51300</v>
      </c>
      <c r="E17" s="22">
        <v>178700</v>
      </c>
      <c r="F17" s="22">
        <v>80000</v>
      </c>
    </row>
    <row r="18" spans="1:6" s="17" customFormat="1" ht="20.5" x14ac:dyDescent="0.4">
      <c r="A18" s="157" t="s">
        <v>171</v>
      </c>
      <c r="B18" s="16" t="s">
        <v>1</v>
      </c>
      <c r="C18" s="53">
        <f t="shared" si="2"/>
        <v>22800</v>
      </c>
      <c r="D18" s="22">
        <v>10000</v>
      </c>
      <c r="E18" s="22">
        <v>10000</v>
      </c>
      <c r="F18" s="22">
        <v>2800</v>
      </c>
    </row>
    <row r="19" spans="1:6" s="17" customFormat="1" ht="20.5" x14ac:dyDescent="0.4">
      <c r="A19" s="60" t="s">
        <v>70</v>
      </c>
      <c r="B19" s="71"/>
      <c r="C19" s="53">
        <f t="shared" si="2"/>
        <v>0</v>
      </c>
      <c r="D19" s="55"/>
      <c r="E19" s="55"/>
      <c r="F19" s="55"/>
    </row>
    <row r="20" spans="1:6" s="17" customFormat="1" ht="20.5" x14ac:dyDescent="0.4">
      <c r="A20" s="158" t="s">
        <v>155</v>
      </c>
      <c r="B20" s="16" t="s">
        <v>1</v>
      </c>
      <c r="C20" s="53">
        <f t="shared" si="2"/>
        <v>48000</v>
      </c>
      <c r="D20" s="22">
        <v>28000</v>
      </c>
      <c r="E20" s="22">
        <v>20000</v>
      </c>
      <c r="F20" s="22">
        <v>0</v>
      </c>
    </row>
    <row r="21" spans="1:6" s="17" customFormat="1" ht="20.5" x14ac:dyDescent="0.4">
      <c r="A21" s="157" t="s">
        <v>172</v>
      </c>
      <c r="B21" s="16" t="s">
        <v>1</v>
      </c>
      <c r="C21" s="53">
        <f t="shared" si="2"/>
        <v>46800</v>
      </c>
      <c r="D21" s="22">
        <v>20000</v>
      </c>
      <c r="E21" s="22">
        <v>10000</v>
      </c>
      <c r="F21" s="22">
        <v>16800</v>
      </c>
    </row>
    <row r="22" spans="1:6" s="17" customFormat="1" ht="20.5" x14ac:dyDescent="0.4">
      <c r="A22" s="157" t="s">
        <v>173</v>
      </c>
      <c r="B22" s="16" t="s">
        <v>1</v>
      </c>
      <c r="C22" s="53">
        <f t="shared" si="2"/>
        <v>30000</v>
      </c>
      <c r="D22" s="22">
        <v>0</v>
      </c>
      <c r="E22" s="22">
        <v>10000</v>
      </c>
      <c r="F22" s="22">
        <v>20000</v>
      </c>
    </row>
    <row r="23" spans="1:6" s="17" customFormat="1" ht="20.5" x14ac:dyDescent="0.4">
      <c r="A23" s="257"/>
      <c r="B23" s="258"/>
      <c r="C23" s="259"/>
      <c r="D23" s="260"/>
      <c r="E23" s="260"/>
      <c r="F23" s="260"/>
    </row>
    <row r="24" spans="1:6" s="17" customFormat="1" ht="20.5" x14ac:dyDescent="0.4">
      <c r="A24" s="21" t="s">
        <v>174</v>
      </c>
      <c r="B24" s="69" t="s">
        <v>1</v>
      </c>
      <c r="C24" s="52">
        <f t="shared" si="2"/>
        <v>15400</v>
      </c>
      <c r="D24" s="52">
        <f>D26</f>
        <v>0</v>
      </c>
      <c r="E24" s="52">
        <f t="shared" ref="E24:F24" si="4">E26</f>
        <v>15400</v>
      </c>
      <c r="F24" s="52">
        <f t="shared" si="4"/>
        <v>0</v>
      </c>
    </row>
    <row r="25" spans="1:6" s="17" customFormat="1" ht="20.5" x14ac:dyDescent="0.4">
      <c r="A25" s="6"/>
      <c r="B25" s="69" t="s">
        <v>2</v>
      </c>
      <c r="C25" s="52">
        <f t="shared" si="2"/>
        <v>0</v>
      </c>
      <c r="D25" s="52"/>
      <c r="E25" s="52"/>
      <c r="F25" s="52"/>
    </row>
    <row r="26" spans="1:6" s="17" customFormat="1" ht="20.5" x14ac:dyDescent="0.4">
      <c r="A26" s="8" t="s">
        <v>73</v>
      </c>
      <c r="B26" s="70" t="s">
        <v>1</v>
      </c>
      <c r="C26" s="53">
        <f t="shared" si="2"/>
        <v>15400</v>
      </c>
      <c r="D26" s="54">
        <f>D30</f>
        <v>0</v>
      </c>
      <c r="E26" s="54">
        <f>E30</f>
        <v>15400</v>
      </c>
      <c r="F26" s="54">
        <f>F30</f>
        <v>0</v>
      </c>
    </row>
    <row r="27" spans="1:6" s="17" customFormat="1" ht="20.5" x14ac:dyDescent="0.4">
      <c r="A27" s="7"/>
      <c r="B27" s="70" t="s">
        <v>2</v>
      </c>
      <c r="C27" s="53">
        <f t="shared" si="2"/>
        <v>0</v>
      </c>
      <c r="D27" s="54"/>
      <c r="E27" s="54"/>
      <c r="F27" s="54"/>
    </row>
    <row r="28" spans="1:6" s="17" customFormat="1" ht="20.5" x14ac:dyDescent="0.4">
      <c r="A28" s="74" t="s">
        <v>62</v>
      </c>
      <c r="B28" s="71"/>
      <c r="C28" s="53">
        <f t="shared" si="2"/>
        <v>0</v>
      </c>
      <c r="D28" s="55"/>
      <c r="E28" s="55"/>
      <c r="F28" s="55"/>
    </row>
    <row r="29" spans="1:6" s="17" customFormat="1" ht="20.5" x14ac:dyDescent="0.4">
      <c r="A29" s="60" t="s">
        <v>70</v>
      </c>
      <c r="B29" s="71"/>
      <c r="C29" s="53">
        <f t="shared" si="2"/>
        <v>0</v>
      </c>
      <c r="D29" s="22"/>
      <c r="E29" s="22"/>
      <c r="F29" s="22"/>
    </row>
    <row r="30" spans="1:6" s="17" customFormat="1" ht="20.5" x14ac:dyDescent="0.4">
      <c r="A30" s="255" t="s">
        <v>175</v>
      </c>
      <c r="B30" s="214" t="s">
        <v>1</v>
      </c>
      <c r="C30" s="53">
        <f t="shared" si="2"/>
        <v>15400</v>
      </c>
      <c r="D30" s="215">
        <v>0</v>
      </c>
      <c r="E30" s="215">
        <v>15400</v>
      </c>
      <c r="F30" s="215">
        <v>0</v>
      </c>
    </row>
    <row r="31" spans="1:6" s="17" customFormat="1" ht="20.5" x14ac:dyDescent="0.4">
      <c r="A31" s="262"/>
      <c r="B31" s="263"/>
      <c r="C31" s="62"/>
      <c r="D31" s="264"/>
      <c r="E31" s="264"/>
      <c r="F31" s="264"/>
    </row>
    <row r="32" spans="1:6" s="17" customFormat="1" ht="20.5" x14ac:dyDescent="0.4">
      <c r="A32" s="168" t="s">
        <v>176</v>
      </c>
      <c r="B32" s="169" t="s">
        <v>1</v>
      </c>
      <c r="C32" s="170">
        <f t="shared" si="2"/>
        <v>8720400</v>
      </c>
      <c r="D32" s="170">
        <f>D34</f>
        <v>2665400</v>
      </c>
      <c r="E32" s="170">
        <f t="shared" ref="E32:F32" si="5">E34</f>
        <v>4705000</v>
      </c>
      <c r="F32" s="170">
        <f t="shared" si="5"/>
        <v>1350000</v>
      </c>
    </row>
    <row r="33" spans="1:6" s="17" customFormat="1" ht="20.5" x14ac:dyDescent="0.4">
      <c r="A33" s="6"/>
      <c r="B33" s="69" t="s">
        <v>2</v>
      </c>
      <c r="C33" s="52">
        <f t="shared" si="2"/>
        <v>0</v>
      </c>
      <c r="D33" s="52"/>
      <c r="E33" s="52"/>
      <c r="F33" s="52"/>
    </row>
    <row r="34" spans="1:6" s="17" customFormat="1" ht="20.5" x14ac:dyDescent="0.4">
      <c r="A34" s="8" t="s">
        <v>73</v>
      </c>
      <c r="B34" s="70" t="s">
        <v>1</v>
      </c>
      <c r="C34" s="53">
        <f>D34+E34+F34</f>
        <v>8720400</v>
      </c>
      <c r="D34" s="54">
        <f>SUM(D38:D43)</f>
        <v>2665400</v>
      </c>
      <c r="E34" s="54">
        <f>SUM(E38:E43)</f>
        <v>4705000</v>
      </c>
      <c r="F34" s="54">
        <f>SUM(F38:F43)</f>
        <v>1350000</v>
      </c>
    </row>
    <row r="35" spans="1:6" s="17" customFormat="1" ht="20.5" x14ac:dyDescent="0.4">
      <c r="A35" s="7"/>
      <c r="B35" s="70" t="s">
        <v>2</v>
      </c>
      <c r="C35" s="53">
        <f t="shared" si="2"/>
        <v>0</v>
      </c>
      <c r="D35" s="54"/>
      <c r="E35" s="54"/>
      <c r="F35" s="54"/>
    </row>
    <row r="36" spans="1:6" s="17" customFormat="1" ht="20.5" x14ac:dyDescent="0.4">
      <c r="A36" s="74" t="s">
        <v>62</v>
      </c>
      <c r="B36" s="71"/>
      <c r="C36" s="53">
        <f t="shared" si="2"/>
        <v>0</v>
      </c>
      <c r="D36" s="55"/>
      <c r="E36" s="55"/>
      <c r="F36" s="55"/>
    </row>
    <row r="37" spans="1:6" s="17" customFormat="1" ht="20.5" x14ac:dyDescent="0.4">
      <c r="A37" s="60" t="s">
        <v>69</v>
      </c>
      <c r="B37" s="71"/>
      <c r="C37" s="53">
        <f t="shared" si="2"/>
        <v>0</v>
      </c>
      <c r="D37" s="55"/>
      <c r="E37" s="55"/>
      <c r="F37" s="55"/>
    </row>
    <row r="38" spans="1:6" s="17" customFormat="1" ht="20.5" x14ac:dyDescent="0.4">
      <c r="A38" s="159" t="s">
        <v>177</v>
      </c>
      <c r="B38" s="160" t="s">
        <v>1</v>
      </c>
      <c r="C38" s="53">
        <f t="shared" si="2"/>
        <v>5000000</v>
      </c>
      <c r="D38" s="22">
        <v>2000000</v>
      </c>
      <c r="E38" s="22">
        <v>3000000</v>
      </c>
      <c r="F38" s="22">
        <v>0</v>
      </c>
    </row>
    <row r="39" spans="1:6" s="17" customFormat="1" ht="20.5" x14ac:dyDescent="0.4">
      <c r="A39" s="157" t="s">
        <v>178</v>
      </c>
      <c r="B39" s="160" t="s">
        <v>1</v>
      </c>
      <c r="C39" s="53">
        <f t="shared" si="2"/>
        <v>2400000</v>
      </c>
      <c r="D39" s="22">
        <v>500000</v>
      </c>
      <c r="E39" s="22">
        <v>1100000</v>
      </c>
      <c r="F39" s="22">
        <v>800000</v>
      </c>
    </row>
    <row r="40" spans="1:6" s="17" customFormat="1" ht="20.5" x14ac:dyDescent="0.4">
      <c r="A40" s="161" t="s">
        <v>70</v>
      </c>
      <c r="B40" s="162"/>
      <c r="C40" s="53">
        <f t="shared" si="2"/>
        <v>0</v>
      </c>
      <c r="D40" s="22"/>
      <c r="E40" s="55"/>
      <c r="F40" s="55"/>
    </row>
    <row r="41" spans="1:6" s="17" customFormat="1" ht="20.5" x14ac:dyDescent="0.4">
      <c r="A41" s="157" t="s">
        <v>179</v>
      </c>
      <c r="B41" s="16" t="s">
        <v>1</v>
      </c>
      <c r="C41" s="53">
        <f t="shared" si="2"/>
        <v>350000</v>
      </c>
      <c r="D41" s="22">
        <v>50000</v>
      </c>
      <c r="E41" s="22">
        <v>150000</v>
      </c>
      <c r="F41" s="22">
        <v>150000</v>
      </c>
    </row>
    <row r="42" spans="1:6" s="17" customFormat="1" ht="20.5" x14ac:dyDescent="0.4">
      <c r="A42" s="157" t="s">
        <v>180</v>
      </c>
      <c r="B42" s="16" t="s">
        <v>1</v>
      </c>
      <c r="C42" s="53">
        <f t="shared" si="2"/>
        <v>70400</v>
      </c>
      <c r="D42" s="22">
        <v>70400</v>
      </c>
      <c r="E42" s="22">
        <v>0</v>
      </c>
      <c r="F42" s="22">
        <v>0</v>
      </c>
    </row>
    <row r="43" spans="1:6" s="17" customFormat="1" ht="20.5" x14ac:dyDescent="0.4">
      <c r="A43" s="159" t="s">
        <v>181</v>
      </c>
      <c r="B43" s="16" t="s">
        <v>1</v>
      </c>
      <c r="C43" s="53">
        <f t="shared" si="2"/>
        <v>900000</v>
      </c>
      <c r="D43" s="73">
        <v>45000</v>
      </c>
      <c r="E43" s="73">
        <v>455000</v>
      </c>
      <c r="F43" s="73">
        <v>400000</v>
      </c>
    </row>
    <row r="44" spans="1:6" s="17" customFormat="1" ht="20.5" x14ac:dyDescent="0.4">
      <c r="A44" s="261"/>
      <c r="B44" s="258"/>
      <c r="C44" s="259"/>
      <c r="D44" s="260"/>
      <c r="E44" s="260"/>
      <c r="F44" s="260"/>
    </row>
    <row r="45" spans="1:6" ht="20.5" x14ac:dyDescent="0.3">
      <c r="A45" s="21" t="s">
        <v>182</v>
      </c>
      <c r="B45" s="69" t="s">
        <v>1</v>
      </c>
      <c r="C45" s="52">
        <f t="shared" si="2"/>
        <v>1841300</v>
      </c>
      <c r="D45" s="52">
        <f>D47</f>
        <v>1102400</v>
      </c>
      <c r="E45" s="52">
        <f t="shared" ref="E45:F45" si="6">E47</f>
        <v>438500</v>
      </c>
      <c r="F45" s="52">
        <f t="shared" si="6"/>
        <v>300400</v>
      </c>
    </row>
    <row r="46" spans="1:6" ht="20.5" x14ac:dyDescent="0.3">
      <c r="A46" s="6"/>
      <c r="B46" s="69" t="s">
        <v>2</v>
      </c>
      <c r="C46" s="52">
        <f t="shared" si="2"/>
        <v>0</v>
      </c>
      <c r="D46" s="52"/>
      <c r="E46" s="52"/>
      <c r="F46" s="52"/>
    </row>
    <row r="47" spans="1:6" s="19" customFormat="1" ht="20.5" x14ac:dyDescent="0.3">
      <c r="A47" s="8" t="s">
        <v>73</v>
      </c>
      <c r="B47" s="70" t="s">
        <v>1</v>
      </c>
      <c r="C47" s="53">
        <f t="shared" si="2"/>
        <v>1841300</v>
      </c>
      <c r="D47" s="54">
        <f>SUM(D51:D58)</f>
        <v>1102400</v>
      </c>
      <c r="E47" s="54">
        <f>SUM(E51:E58)</f>
        <v>438500</v>
      </c>
      <c r="F47" s="54">
        <f>SUM(F51:F58)</f>
        <v>300400</v>
      </c>
    </row>
    <row r="48" spans="1:6" s="19" customFormat="1" ht="20.5" x14ac:dyDescent="0.3">
      <c r="A48" s="7"/>
      <c r="B48" s="70" t="s">
        <v>2</v>
      </c>
      <c r="C48" s="53">
        <f t="shared" si="2"/>
        <v>0</v>
      </c>
      <c r="D48" s="54"/>
      <c r="E48" s="54"/>
      <c r="F48" s="54"/>
    </row>
    <row r="49" spans="1:7" s="19" customFormat="1" ht="20.5" x14ac:dyDescent="0.4">
      <c r="A49" s="74" t="s">
        <v>62</v>
      </c>
      <c r="B49" s="71"/>
      <c r="C49" s="53">
        <f t="shared" si="2"/>
        <v>0</v>
      </c>
      <c r="D49" s="55"/>
      <c r="E49" s="55"/>
      <c r="F49" s="55"/>
      <c r="G49" s="17"/>
    </row>
    <row r="50" spans="1:7" s="19" customFormat="1" ht="20.5" x14ac:dyDescent="0.4">
      <c r="A50" s="60" t="s">
        <v>68</v>
      </c>
      <c r="B50" s="71"/>
      <c r="C50" s="53">
        <f t="shared" si="2"/>
        <v>0</v>
      </c>
      <c r="D50" s="55"/>
      <c r="E50" s="55"/>
      <c r="F50" s="55"/>
      <c r="G50" s="17"/>
    </row>
    <row r="51" spans="1:7" s="17" customFormat="1" ht="18" x14ac:dyDescent="0.4">
      <c r="A51" s="20" t="s">
        <v>16</v>
      </c>
      <c r="B51" s="16" t="s">
        <v>1</v>
      </c>
      <c r="C51" s="53">
        <f t="shared" si="2"/>
        <v>901900</v>
      </c>
      <c r="D51" s="72">
        <v>303700</v>
      </c>
      <c r="E51" s="72">
        <v>297800</v>
      </c>
      <c r="F51" s="72">
        <v>300400</v>
      </c>
    </row>
    <row r="52" spans="1:7" s="19" customFormat="1" ht="20.5" x14ac:dyDescent="0.4">
      <c r="A52" s="60" t="s">
        <v>69</v>
      </c>
      <c r="B52" s="71"/>
      <c r="C52" s="53">
        <f t="shared" si="2"/>
        <v>0</v>
      </c>
      <c r="D52" s="55"/>
      <c r="E52" s="55"/>
      <c r="F52" s="55"/>
      <c r="G52" s="17"/>
    </row>
    <row r="53" spans="1:7" s="17" customFormat="1" ht="22.5" customHeight="1" x14ac:dyDescent="0.4">
      <c r="A53" s="157" t="s">
        <v>183</v>
      </c>
      <c r="B53" s="160" t="s">
        <v>1</v>
      </c>
      <c r="C53" s="53">
        <f t="shared" si="2"/>
        <v>700000</v>
      </c>
      <c r="D53" s="22">
        <v>700000</v>
      </c>
      <c r="E53" s="22">
        <v>0</v>
      </c>
      <c r="F53" s="22">
        <v>0</v>
      </c>
    </row>
    <row r="54" spans="1:7" s="19" customFormat="1" ht="20.5" x14ac:dyDescent="0.4">
      <c r="A54" s="161" t="s">
        <v>70</v>
      </c>
      <c r="B54" s="162"/>
      <c r="C54" s="53">
        <f t="shared" si="2"/>
        <v>0</v>
      </c>
      <c r="D54" s="55"/>
      <c r="E54" s="55"/>
      <c r="F54" s="55"/>
      <c r="G54" s="17"/>
    </row>
    <row r="55" spans="1:7" s="17" customFormat="1" ht="23.25" customHeight="1" x14ac:dyDescent="0.4">
      <c r="A55" s="157" t="s">
        <v>184</v>
      </c>
      <c r="B55" s="16" t="s">
        <v>1</v>
      </c>
      <c r="C55" s="53">
        <f t="shared" si="2"/>
        <v>72000</v>
      </c>
      <c r="D55" s="22">
        <v>0</v>
      </c>
      <c r="E55" s="22">
        <v>72000</v>
      </c>
      <c r="F55" s="22">
        <v>0</v>
      </c>
    </row>
    <row r="56" spans="1:7" s="17" customFormat="1" ht="22.5" customHeight="1" x14ac:dyDescent="0.4">
      <c r="A56" s="157" t="s">
        <v>185</v>
      </c>
      <c r="B56" s="16" t="s">
        <v>1</v>
      </c>
      <c r="C56" s="53">
        <f t="shared" si="2"/>
        <v>50000</v>
      </c>
      <c r="D56" s="22">
        <v>12900</v>
      </c>
      <c r="E56" s="22">
        <v>37100</v>
      </c>
      <c r="F56" s="22">
        <v>0</v>
      </c>
    </row>
    <row r="57" spans="1:7" s="17" customFormat="1" ht="20.5" x14ac:dyDescent="0.4">
      <c r="A57" s="157" t="s">
        <v>186</v>
      </c>
      <c r="B57" s="16" t="s">
        <v>1</v>
      </c>
      <c r="C57" s="53">
        <f t="shared" si="2"/>
        <v>85800</v>
      </c>
      <c r="D57" s="22">
        <v>85800</v>
      </c>
      <c r="E57" s="22">
        <v>0</v>
      </c>
      <c r="F57" s="22">
        <v>0</v>
      </c>
    </row>
    <row r="58" spans="1:7" s="17" customFormat="1" ht="20.5" x14ac:dyDescent="0.4">
      <c r="A58" s="157" t="s">
        <v>187</v>
      </c>
      <c r="B58" s="16" t="s">
        <v>1</v>
      </c>
      <c r="C58" s="53">
        <f t="shared" si="2"/>
        <v>31600</v>
      </c>
      <c r="D58" s="22">
        <v>0</v>
      </c>
      <c r="E58" s="22">
        <v>31600</v>
      </c>
      <c r="F58" s="22">
        <v>0</v>
      </c>
    </row>
    <row r="59" spans="1:7" ht="18" x14ac:dyDescent="0.3">
      <c r="A59" s="358" t="s">
        <v>0</v>
      </c>
      <c r="B59" s="68" t="s">
        <v>1</v>
      </c>
      <c r="C59" s="51">
        <f>D59+E59+F59</f>
        <v>12033100</v>
      </c>
      <c r="D59" s="51">
        <f>D9+D24+D32+D45</f>
        <v>4204600</v>
      </c>
      <c r="E59" s="51">
        <f t="shared" ref="E59:F59" si="7">E9+E24+E32+E45</f>
        <v>5718900</v>
      </c>
      <c r="F59" s="51">
        <f t="shared" si="7"/>
        <v>2109600</v>
      </c>
    </row>
    <row r="60" spans="1:7" ht="18" x14ac:dyDescent="0.3">
      <c r="A60" s="359"/>
      <c r="B60" s="68" t="s">
        <v>2</v>
      </c>
      <c r="C60" s="51"/>
      <c r="D60" s="58"/>
      <c r="E60" s="58"/>
      <c r="F60" s="58"/>
    </row>
    <row r="61" spans="1:7" ht="19.5" customHeight="1" x14ac:dyDescent="0.3">
      <c r="A61" s="9"/>
      <c r="B61" s="76"/>
      <c r="C61" s="76"/>
      <c r="D61" s="59"/>
      <c r="E61" s="59"/>
      <c r="F61" s="59"/>
    </row>
    <row r="62" spans="1:7" ht="28.5" customHeight="1" x14ac:dyDescent="0.3">
      <c r="A62" s="2" t="s">
        <v>7</v>
      </c>
      <c r="B62" s="76"/>
      <c r="C62" s="76"/>
      <c r="D62" s="59"/>
      <c r="E62" s="59"/>
      <c r="F62" s="59"/>
    </row>
  </sheetData>
  <mergeCells count="4">
    <mergeCell ref="A1:F1"/>
    <mergeCell ref="A5:A6"/>
    <mergeCell ref="C5:C6"/>
    <mergeCell ref="A59:A60"/>
  </mergeCells>
  <printOptions horizontalCentered="1"/>
  <pageMargins left="0" right="0" top="0.5" bottom="0" header="0" footer="0"/>
  <pageSetup paperSize="9" scale="95" orientation="portrait" horizontalDpi="0" verticalDpi="0" r:id="rId1"/>
  <rowBreaks count="2" manualBreakCount="2">
    <brk id="31" max="5" man="1"/>
    <brk id="58" max="5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zoomScaleNormal="100" workbookViewId="0">
      <selection activeCell="A2" sqref="A2"/>
    </sheetView>
  </sheetViews>
  <sheetFormatPr defaultRowHeight="17.5" x14ac:dyDescent="0.35"/>
  <cols>
    <col min="1" max="1" width="44.75" customWidth="1"/>
    <col min="2" max="2" width="8.1640625" style="77" customWidth="1"/>
    <col min="3" max="3" width="13.75" style="77" customWidth="1"/>
    <col min="4" max="4" width="11.75" style="48" bestFit="1" customWidth="1"/>
    <col min="5" max="5" width="12.25" style="48" bestFit="1" customWidth="1"/>
    <col min="6" max="6" width="11.75" style="48" bestFit="1" customWidth="1"/>
    <col min="7" max="7" width="11.75" customWidth="1"/>
    <col min="8" max="15" width="39.25" customWidth="1"/>
  </cols>
  <sheetData>
    <row r="1" spans="1:7" ht="20.5" x14ac:dyDescent="0.3">
      <c r="A1" s="323" t="s">
        <v>98</v>
      </c>
      <c r="B1" s="323"/>
      <c r="C1" s="323"/>
      <c r="D1" s="323"/>
      <c r="E1" s="323"/>
      <c r="F1" s="323"/>
    </row>
    <row r="2" spans="1:7" ht="20.5" x14ac:dyDescent="0.3">
      <c r="A2" s="3" t="s">
        <v>15</v>
      </c>
      <c r="B2" s="64"/>
      <c r="C2" s="64"/>
      <c r="D2" s="47"/>
      <c r="E2" s="47"/>
      <c r="F2" s="47"/>
    </row>
    <row r="3" spans="1:7" ht="20.5" x14ac:dyDescent="0.35">
      <c r="A3" s="2" t="s">
        <v>188</v>
      </c>
      <c r="B3" s="65"/>
      <c r="C3" s="65"/>
      <c r="E3" s="49"/>
      <c r="F3" s="49"/>
    </row>
    <row r="4" spans="1:7" ht="20.5" x14ac:dyDescent="0.3">
      <c r="A4" s="2"/>
      <c r="B4" s="65"/>
      <c r="C4" s="65"/>
      <c r="D4" s="49"/>
      <c r="E4" s="49"/>
      <c r="F4" s="49" t="s">
        <v>26</v>
      </c>
    </row>
    <row r="5" spans="1:7" ht="18" x14ac:dyDescent="0.3">
      <c r="A5" s="360" t="s">
        <v>13</v>
      </c>
      <c r="B5" s="66" t="s">
        <v>6</v>
      </c>
      <c r="C5" s="363" t="s">
        <v>0</v>
      </c>
      <c r="D5" s="50" t="s">
        <v>66</v>
      </c>
      <c r="E5" s="50" t="s">
        <v>67</v>
      </c>
      <c r="F5" s="50" t="s">
        <v>63</v>
      </c>
    </row>
    <row r="6" spans="1:7" ht="18" x14ac:dyDescent="0.3">
      <c r="A6" s="361"/>
      <c r="B6" s="67" t="s">
        <v>2</v>
      </c>
      <c r="C6" s="363"/>
      <c r="D6" s="46" t="s">
        <v>138</v>
      </c>
      <c r="E6" s="46" t="s">
        <v>139</v>
      </c>
      <c r="F6" s="46" t="s">
        <v>140</v>
      </c>
    </row>
    <row r="7" spans="1:7" s="305" customFormat="1" ht="20.5" x14ac:dyDescent="0.3">
      <c r="A7" s="307" t="s">
        <v>28</v>
      </c>
      <c r="B7" s="308" t="s">
        <v>1</v>
      </c>
      <c r="C7" s="309">
        <f>SUM(D7:F7)</f>
        <v>18760700</v>
      </c>
      <c r="D7" s="309">
        <f>SUM(D9,D24,)</f>
        <v>6275700</v>
      </c>
      <c r="E7" s="309">
        <f>SUM(E9,E24)</f>
        <v>6374700</v>
      </c>
      <c r="F7" s="309">
        <f>SUM(F9,F24)</f>
        <v>6110300</v>
      </c>
    </row>
    <row r="8" spans="1:7" s="305" customFormat="1" ht="20.5" x14ac:dyDescent="0.3">
      <c r="A8" s="310"/>
      <c r="B8" s="308" t="s">
        <v>2</v>
      </c>
      <c r="C8" s="309"/>
      <c r="D8" s="309"/>
      <c r="E8" s="309"/>
      <c r="F8" s="309"/>
    </row>
    <row r="9" spans="1:7" ht="20.5" x14ac:dyDescent="0.3">
      <c r="A9" s="21" t="s">
        <v>189</v>
      </c>
      <c r="B9" s="69" t="s">
        <v>1</v>
      </c>
      <c r="C9" s="52">
        <f>SUM(D9:F9)</f>
        <v>1117500</v>
      </c>
      <c r="D9" s="52">
        <f>D11</f>
        <v>307200</v>
      </c>
      <c r="E9" s="52">
        <f t="shared" ref="E9:F9" si="0">E11</f>
        <v>510300</v>
      </c>
      <c r="F9" s="52">
        <f t="shared" si="0"/>
        <v>300000</v>
      </c>
    </row>
    <row r="10" spans="1:7" ht="20.5" x14ac:dyDescent="0.3">
      <c r="A10" s="6"/>
      <c r="B10" s="69" t="s">
        <v>2</v>
      </c>
      <c r="C10" s="52"/>
      <c r="D10" s="52"/>
      <c r="E10" s="52"/>
      <c r="F10" s="52"/>
    </row>
    <row r="11" spans="1:7" s="19" customFormat="1" ht="20.5" x14ac:dyDescent="0.3">
      <c r="A11" s="8" t="s">
        <v>73</v>
      </c>
      <c r="B11" s="70" t="s">
        <v>1</v>
      </c>
      <c r="C11" s="53">
        <f>D11+E11+F11</f>
        <v>1117500</v>
      </c>
      <c r="D11" s="54">
        <f>SUM(D15:D23)</f>
        <v>307200</v>
      </c>
      <c r="E11" s="54">
        <f>SUM(E15:E23)</f>
        <v>510300</v>
      </c>
      <c r="F11" s="54">
        <f>SUM(F15:F23)</f>
        <v>300000</v>
      </c>
    </row>
    <row r="12" spans="1:7" s="19" customFormat="1" ht="20.5" x14ac:dyDescent="0.3">
      <c r="A12" s="7"/>
      <c r="B12" s="70" t="s">
        <v>2</v>
      </c>
      <c r="C12" s="53"/>
      <c r="D12" s="54"/>
      <c r="E12" s="54"/>
      <c r="F12" s="54"/>
    </row>
    <row r="13" spans="1:7" s="19" customFormat="1" ht="20.5" x14ac:dyDescent="0.4">
      <c r="A13" s="74" t="s">
        <v>62</v>
      </c>
      <c r="B13" s="71"/>
      <c r="C13" s="53"/>
      <c r="D13" s="55"/>
      <c r="E13" s="55"/>
      <c r="F13" s="55"/>
      <c r="G13" s="17"/>
    </row>
    <row r="14" spans="1:7" s="19" customFormat="1" ht="20.5" x14ac:dyDescent="0.4">
      <c r="A14" s="60" t="s">
        <v>68</v>
      </c>
      <c r="B14" s="71"/>
      <c r="C14" s="53"/>
      <c r="D14" s="55"/>
      <c r="E14" s="55"/>
      <c r="F14" s="55"/>
      <c r="G14" s="17"/>
    </row>
    <row r="15" spans="1:7" s="17" customFormat="1" ht="18" x14ac:dyDescent="0.4">
      <c r="A15" s="20" t="s">
        <v>190</v>
      </c>
      <c r="B15" s="16" t="s">
        <v>1</v>
      </c>
      <c r="C15" s="56">
        <v>895000</v>
      </c>
      <c r="D15" s="72">
        <v>296200</v>
      </c>
      <c r="E15" s="72">
        <v>298800</v>
      </c>
      <c r="F15" s="72">
        <v>300000</v>
      </c>
    </row>
    <row r="16" spans="1:7" s="19" customFormat="1" ht="20.5" x14ac:dyDescent="0.4">
      <c r="A16" s="60" t="s">
        <v>69</v>
      </c>
      <c r="B16" s="71"/>
      <c r="C16" s="53"/>
      <c r="D16" s="55"/>
      <c r="E16" s="55"/>
      <c r="F16" s="55"/>
      <c r="G16" s="17"/>
    </row>
    <row r="17" spans="1:6" s="17" customFormat="1" ht="18" x14ac:dyDescent="0.4">
      <c r="A17" s="15" t="s">
        <v>191</v>
      </c>
      <c r="B17" s="16" t="s">
        <v>1</v>
      </c>
      <c r="C17" s="56">
        <v>49300</v>
      </c>
      <c r="D17" s="22">
        <v>0</v>
      </c>
      <c r="E17" s="22">
        <v>49300</v>
      </c>
      <c r="F17" s="22">
        <v>0</v>
      </c>
    </row>
    <row r="18" spans="1:6" s="17" customFormat="1" ht="18" x14ac:dyDescent="0.4">
      <c r="A18" s="15" t="s">
        <v>192</v>
      </c>
      <c r="B18" s="16" t="s">
        <v>1</v>
      </c>
      <c r="C18" s="56">
        <v>33600</v>
      </c>
      <c r="D18" s="22">
        <v>0</v>
      </c>
      <c r="E18" s="22">
        <v>33600</v>
      </c>
      <c r="F18" s="22">
        <v>0</v>
      </c>
    </row>
    <row r="19" spans="1:6" s="17" customFormat="1" ht="20.5" x14ac:dyDescent="0.4">
      <c r="A19" s="163" t="s">
        <v>193</v>
      </c>
      <c r="B19" s="16" t="s">
        <v>1</v>
      </c>
      <c r="C19" s="56">
        <f t="shared" ref="C19:C28" si="1">D19+E19+F19</f>
        <v>0</v>
      </c>
      <c r="D19" s="22"/>
      <c r="E19" s="22"/>
      <c r="F19" s="22"/>
    </row>
    <row r="20" spans="1:6" s="17" customFormat="1" ht="18" x14ac:dyDescent="0.4">
      <c r="A20" s="15" t="s">
        <v>194</v>
      </c>
      <c r="B20" s="16" t="s">
        <v>1</v>
      </c>
      <c r="C20" s="56">
        <v>54500</v>
      </c>
      <c r="D20" s="22">
        <v>0</v>
      </c>
      <c r="E20" s="22">
        <v>54500</v>
      </c>
      <c r="F20" s="22">
        <v>0</v>
      </c>
    </row>
    <row r="21" spans="1:6" s="17" customFormat="1" ht="18" x14ac:dyDescent="0.4">
      <c r="A21" s="15" t="s">
        <v>195</v>
      </c>
      <c r="B21" s="16" t="s">
        <v>1</v>
      </c>
      <c r="C21" s="56">
        <v>41300</v>
      </c>
      <c r="D21" s="22">
        <v>0</v>
      </c>
      <c r="E21" s="22">
        <v>41300</v>
      </c>
      <c r="F21" s="22">
        <v>0</v>
      </c>
    </row>
    <row r="22" spans="1:6" s="17" customFormat="1" ht="18" x14ac:dyDescent="0.4">
      <c r="A22" s="15" t="s">
        <v>196</v>
      </c>
      <c r="B22" s="16" t="s">
        <v>1</v>
      </c>
      <c r="C22" s="56">
        <v>32800</v>
      </c>
      <c r="D22" s="22">
        <v>0</v>
      </c>
      <c r="E22" s="22">
        <v>32800</v>
      </c>
      <c r="F22" s="22">
        <v>0</v>
      </c>
    </row>
    <row r="23" spans="1:6" s="17" customFormat="1" ht="18" x14ac:dyDescent="0.4">
      <c r="A23" s="165" t="s">
        <v>197</v>
      </c>
      <c r="B23" s="254" t="s">
        <v>1</v>
      </c>
      <c r="C23" s="56">
        <v>11000</v>
      </c>
      <c r="D23" s="215">
        <v>11000</v>
      </c>
      <c r="E23" s="215">
        <v>0</v>
      </c>
      <c r="F23" s="215">
        <v>0</v>
      </c>
    </row>
    <row r="24" spans="1:6" s="305" customFormat="1" ht="20.5" x14ac:dyDescent="0.3">
      <c r="A24" s="319" t="s">
        <v>198</v>
      </c>
      <c r="B24" s="320" t="s">
        <v>1</v>
      </c>
      <c r="C24" s="321">
        <f t="shared" si="1"/>
        <v>17643200</v>
      </c>
      <c r="D24" s="321">
        <f>D26+D49</f>
        <v>5968500</v>
      </c>
      <c r="E24" s="321">
        <f>E26+E49</f>
        <v>5864400</v>
      </c>
      <c r="F24" s="321">
        <f>F26+F49</f>
        <v>5810300</v>
      </c>
    </row>
    <row r="25" spans="1:6" s="305" customFormat="1" ht="20.5" x14ac:dyDescent="0.3">
      <c r="A25" s="306"/>
      <c r="B25" s="303" t="s">
        <v>2</v>
      </c>
      <c r="C25" s="304"/>
      <c r="D25" s="322"/>
      <c r="E25" s="322"/>
      <c r="F25" s="322"/>
    </row>
    <row r="26" spans="1:6" s="301" customFormat="1" ht="20.5" x14ac:dyDescent="0.3">
      <c r="A26" s="298" t="s">
        <v>73</v>
      </c>
      <c r="B26" s="299" t="s">
        <v>1</v>
      </c>
      <c r="C26" s="296">
        <f>D26+E26+F26</f>
        <v>11991700</v>
      </c>
      <c r="D26" s="300">
        <f>SUM(D30:D48)</f>
        <v>4225400</v>
      </c>
      <c r="E26" s="300">
        <f>SUM(E30:E48)</f>
        <v>3998500</v>
      </c>
      <c r="F26" s="300">
        <f>SUM(F30:F48)</f>
        <v>3767800</v>
      </c>
    </row>
    <row r="27" spans="1:6" s="19" customFormat="1" ht="20.5" x14ac:dyDescent="0.3">
      <c r="A27" s="7"/>
      <c r="B27" s="84" t="s">
        <v>2</v>
      </c>
      <c r="C27" s="85"/>
      <c r="D27" s="54"/>
      <c r="E27" s="54"/>
      <c r="F27" s="54"/>
    </row>
    <row r="28" spans="1:6" ht="20.5" x14ac:dyDescent="0.3">
      <c r="A28" s="74" t="s">
        <v>62</v>
      </c>
      <c r="B28" s="75" t="s">
        <v>1</v>
      </c>
      <c r="C28" s="56">
        <f t="shared" si="1"/>
        <v>0</v>
      </c>
      <c r="D28" s="57"/>
      <c r="E28" s="57"/>
      <c r="F28" s="57"/>
    </row>
    <row r="29" spans="1:6" ht="20.5" x14ac:dyDescent="0.3">
      <c r="A29" s="60" t="s">
        <v>68</v>
      </c>
      <c r="B29" s="75"/>
      <c r="C29" s="86"/>
      <c r="D29" s="57"/>
      <c r="E29" s="57"/>
      <c r="F29" s="57"/>
    </row>
    <row r="30" spans="1:6" ht="18" x14ac:dyDescent="0.3">
      <c r="A30" s="20" t="s">
        <v>199</v>
      </c>
      <c r="B30" s="16" t="s">
        <v>1</v>
      </c>
      <c r="C30" s="56">
        <v>528400</v>
      </c>
      <c r="D30" s="57">
        <v>176200</v>
      </c>
      <c r="E30" s="57">
        <v>176200</v>
      </c>
      <c r="F30" s="57">
        <v>176000</v>
      </c>
    </row>
    <row r="31" spans="1:6" ht="18" x14ac:dyDescent="0.3">
      <c r="A31" s="165" t="s">
        <v>343</v>
      </c>
      <c r="B31" s="160" t="s">
        <v>1</v>
      </c>
      <c r="C31" s="56"/>
      <c r="D31" s="57"/>
      <c r="E31" s="57"/>
      <c r="F31" s="57"/>
    </row>
    <row r="32" spans="1:6" ht="18" x14ac:dyDescent="0.3">
      <c r="A32" s="165" t="s">
        <v>200</v>
      </c>
      <c r="B32" s="160" t="s">
        <v>1</v>
      </c>
      <c r="C32" s="56">
        <v>599000</v>
      </c>
      <c r="D32" s="57">
        <v>200000</v>
      </c>
      <c r="E32" s="57">
        <v>200000</v>
      </c>
      <c r="F32" s="57">
        <v>199000</v>
      </c>
    </row>
    <row r="33" spans="1:6" ht="18" x14ac:dyDescent="0.3">
      <c r="A33" s="165" t="s">
        <v>201</v>
      </c>
      <c r="B33" s="171"/>
      <c r="C33" s="56"/>
      <c r="D33" s="57"/>
      <c r="E33" s="57"/>
      <c r="F33" s="57"/>
    </row>
    <row r="34" spans="1:6" ht="18" x14ac:dyDescent="0.3">
      <c r="A34" s="165" t="s">
        <v>202</v>
      </c>
      <c r="B34" s="160" t="s">
        <v>1</v>
      </c>
      <c r="C34" s="56">
        <v>5400400</v>
      </c>
      <c r="D34" s="57">
        <v>1800200</v>
      </c>
      <c r="E34" s="57">
        <v>1800200</v>
      </c>
      <c r="F34" s="57">
        <v>1800000</v>
      </c>
    </row>
    <row r="35" spans="1:6" ht="18" x14ac:dyDescent="0.3">
      <c r="A35" s="165" t="s">
        <v>203</v>
      </c>
      <c r="B35" s="160" t="s">
        <v>1</v>
      </c>
      <c r="C35" s="56">
        <v>300400</v>
      </c>
      <c r="D35" s="57">
        <v>105000</v>
      </c>
      <c r="E35" s="57">
        <v>105000</v>
      </c>
      <c r="F35" s="57">
        <v>90400</v>
      </c>
    </row>
    <row r="36" spans="1:6" ht="18" x14ac:dyDescent="0.3">
      <c r="A36" s="165" t="s">
        <v>204</v>
      </c>
      <c r="B36" s="160" t="s">
        <v>1</v>
      </c>
      <c r="C36" s="56">
        <v>384000</v>
      </c>
      <c r="D36" s="57">
        <v>128000</v>
      </c>
      <c r="E36" s="57">
        <v>128000</v>
      </c>
      <c r="F36" s="57">
        <v>128000</v>
      </c>
    </row>
    <row r="37" spans="1:6" ht="18" x14ac:dyDescent="0.3">
      <c r="A37" s="165" t="s">
        <v>362</v>
      </c>
      <c r="B37" s="160" t="s">
        <v>1</v>
      </c>
      <c r="C37" s="56">
        <v>1799000</v>
      </c>
      <c r="D37" s="57">
        <v>600000</v>
      </c>
      <c r="E37" s="57">
        <v>600000</v>
      </c>
      <c r="F37" s="57">
        <v>599000</v>
      </c>
    </row>
    <row r="38" spans="1:6" ht="18" x14ac:dyDescent="0.3">
      <c r="A38" s="165" t="s">
        <v>205</v>
      </c>
      <c r="B38" s="171"/>
      <c r="C38" s="56"/>
      <c r="D38" s="57"/>
      <c r="E38" s="57"/>
      <c r="F38" s="57"/>
    </row>
    <row r="39" spans="1:6" ht="20.5" x14ac:dyDescent="0.3">
      <c r="A39" s="60" t="s">
        <v>69</v>
      </c>
      <c r="B39" s="71"/>
      <c r="C39" s="53"/>
      <c r="D39" s="57"/>
      <c r="E39" s="57"/>
      <c r="F39" s="57"/>
    </row>
    <row r="40" spans="1:6" ht="18" x14ac:dyDescent="0.3">
      <c r="A40" s="15" t="s">
        <v>206</v>
      </c>
      <c r="B40" s="16" t="s">
        <v>1</v>
      </c>
      <c r="C40" s="56">
        <v>3600</v>
      </c>
      <c r="D40" s="57">
        <v>0</v>
      </c>
      <c r="E40" s="57">
        <v>3600</v>
      </c>
      <c r="F40" s="57">
        <v>0</v>
      </c>
    </row>
    <row r="41" spans="1:6" ht="18" x14ac:dyDescent="0.3">
      <c r="A41" s="15" t="s">
        <v>207</v>
      </c>
      <c r="B41" s="16" t="s">
        <v>1</v>
      </c>
      <c r="C41" s="56">
        <v>36000</v>
      </c>
      <c r="D41" s="57">
        <v>12000</v>
      </c>
      <c r="E41" s="57">
        <v>12000</v>
      </c>
      <c r="F41" s="57">
        <v>12000</v>
      </c>
    </row>
    <row r="42" spans="1:6" ht="18" x14ac:dyDescent="0.3">
      <c r="A42" s="15" t="s">
        <v>151</v>
      </c>
      <c r="B42" s="16" t="s">
        <v>1</v>
      </c>
      <c r="C42" s="56">
        <v>7500</v>
      </c>
      <c r="D42" s="57">
        <v>2500</v>
      </c>
      <c r="E42" s="57">
        <v>2500</v>
      </c>
      <c r="F42" s="57">
        <v>2500</v>
      </c>
    </row>
    <row r="43" spans="1:6" ht="18" x14ac:dyDescent="0.3">
      <c r="A43" s="15" t="s">
        <v>158</v>
      </c>
      <c r="B43" s="16" t="s">
        <v>1</v>
      </c>
      <c r="C43" s="56">
        <v>432000</v>
      </c>
      <c r="D43" s="57">
        <v>432000</v>
      </c>
      <c r="E43" s="57">
        <v>0</v>
      </c>
      <c r="F43" s="57">
        <v>0</v>
      </c>
    </row>
    <row r="44" spans="1:6" ht="20.5" x14ac:dyDescent="0.3">
      <c r="A44" s="163" t="s">
        <v>193</v>
      </c>
      <c r="B44" s="16"/>
      <c r="C44" s="56">
        <f t="shared" ref="C44" si="2">D44+E44+F44</f>
        <v>0</v>
      </c>
      <c r="D44" s="57"/>
      <c r="E44" s="57"/>
      <c r="F44" s="57"/>
    </row>
    <row r="45" spans="1:6" ht="18" x14ac:dyDescent="0.3">
      <c r="A45" s="15" t="s">
        <v>306</v>
      </c>
      <c r="B45" s="16" t="s">
        <v>1</v>
      </c>
      <c r="C45" s="56">
        <v>36000</v>
      </c>
      <c r="D45" s="57">
        <v>0</v>
      </c>
      <c r="E45" s="57">
        <v>36000</v>
      </c>
      <c r="F45" s="57">
        <v>0</v>
      </c>
    </row>
    <row r="46" spans="1:6" ht="18" x14ac:dyDescent="0.3">
      <c r="A46" s="15" t="s">
        <v>208</v>
      </c>
      <c r="B46" s="16" t="s">
        <v>1</v>
      </c>
      <c r="C46" s="56">
        <v>174000</v>
      </c>
      <c r="D46" s="57">
        <v>0</v>
      </c>
      <c r="E46" s="57">
        <v>174000</v>
      </c>
      <c r="F46" s="57">
        <v>0</v>
      </c>
    </row>
    <row r="47" spans="1:6" ht="18" x14ac:dyDescent="0.3">
      <c r="A47" s="15" t="s">
        <v>209</v>
      </c>
      <c r="B47" s="16" t="s">
        <v>1</v>
      </c>
      <c r="C47" s="56">
        <v>8500</v>
      </c>
      <c r="D47" s="57">
        <v>8500</v>
      </c>
      <c r="E47" s="57">
        <v>0</v>
      </c>
      <c r="F47" s="57">
        <v>0</v>
      </c>
    </row>
    <row r="48" spans="1:6" ht="18" x14ac:dyDescent="0.3">
      <c r="A48" s="20" t="s">
        <v>210</v>
      </c>
      <c r="B48" s="214" t="s">
        <v>1</v>
      </c>
      <c r="C48" s="56">
        <v>2282900</v>
      </c>
      <c r="D48" s="57">
        <v>761000</v>
      </c>
      <c r="E48" s="57">
        <v>761000</v>
      </c>
      <c r="F48" s="57">
        <v>760900</v>
      </c>
    </row>
    <row r="49" spans="1:6" s="305" customFormat="1" ht="20.5" x14ac:dyDescent="0.3">
      <c r="A49" s="318" t="s">
        <v>160</v>
      </c>
      <c r="B49" s="299" t="s">
        <v>1</v>
      </c>
      <c r="C49" s="296">
        <f>D49+E49+F49</f>
        <v>5651500</v>
      </c>
      <c r="D49" s="300">
        <f>SUM(D51:D68)</f>
        <v>1743100</v>
      </c>
      <c r="E49" s="300">
        <f t="shared" ref="E49:F49" si="3">SUM(E51:E68)</f>
        <v>1865900</v>
      </c>
      <c r="F49" s="300">
        <f t="shared" si="3"/>
        <v>2042500</v>
      </c>
    </row>
    <row r="50" spans="1:6" ht="20.5" x14ac:dyDescent="0.3">
      <c r="A50" s="7"/>
      <c r="B50" s="84" t="s">
        <v>2</v>
      </c>
      <c r="C50" s="85"/>
      <c r="D50" s="54"/>
      <c r="E50" s="54"/>
      <c r="F50" s="54"/>
    </row>
    <row r="51" spans="1:6" ht="18" x14ac:dyDescent="0.3">
      <c r="A51" s="15" t="s">
        <v>211</v>
      </c>
      <c r="B51" s="75" t="s">
        <v>1</v>
      </c>
      <c r="C51" s="172">
        <f>D51+E51+F51</f>
        <v>1290000</v>
      </c>
      <c r="D51" s="57">
        <v>430000</v>
      </c>
      <c r="E51" s="57">
        <v>430000</v>
      </c>
      <c r="F51" s="57">
        <v>430000</v>
      </c>
    </row>
    <row r="52" spans="1:6" ht="18" x14ac:dyDescent="0.3">
      <c r="A52" s="15" t="s">
        <v>344</v>
      </c>
      <c r="B52" s="75"/>
      <c r="C52" s="172">
        <f t="shared" ref="C52:C66" si="4">D52+E52+F52</f>
        <v>0</v>
      </c>
      <c r="D52" s="57"/>
      <c r="E52" s="57"/>
      <c r="F52" s="57"/>
    </row>
    <row r="53" spans="1:6" ht="18" x14ac:dyDescent="0.3">
      <c r="A53" s="15" t="s">
        <v>212</v>
      </c>
      <c r="B53" s="75" t="s">
        <v>1</v>
      </c>
      <c r="C53" s="172">
        <f t="shared" si="4"/>
        <v>596000</v>
      </c>
      <c r="D53" s="57">
        <v>0</v>
      </c>
      <c r="E53" s="57">
        <v>596000</v>
      </c>
      <c r="F53" s="57">
        <v>0</v>
      </c>
    </row>
    <row r="54" spans="1:6" ht="18" x14ac:dyDescent="0.3">
      <c r="A54" s="165" t="s">
        <v>213</v>
      </c>
      <c r="B54" s="173"/>
      <c r="C54" s="172">
        <f t="shared" si="4"/>
        <v>0</v>
      </c>
      <c r="D54" s="57"/>
      <c r="E54" s="57"/>
      <c r="F54" s="57"/>
    </row>
    <row r="55" spans="1:6" ht="18" x14ac:dyDescent="0.3">
      <c r="A55" s="81" t="s">
        <v>214</v>
      </c>
      <c r="B55" s="173" t="s">
        <v>1</v>
      </c>
      <c r="C55" s="172">
        <f t="shared" si="4"/>
        <v>497000</v>
      </c>
      <c r="D55" s="57">
        <v>497000</v>
      </c>
      <c r="E55" s="57">
        <v>0</v>
      </c>
      <c r="F55" s="57">
        <v>0</v>
      </c>
    </row>
    <row r="56" spans="1:6" ht="18" x14ac:dyDescent="0.3">
      <c r="A56" s="81" t="s">
        <v>345</v>
      </c>
      <c r="B56" s="173"/>
      <c r="C56" s="172">
        <f t="shared" si="4"/>
        <v>0</v>
      </c>
      <c r="D56" s="57"/>
      <c r="E56" s="57"/>
      <c r="F56" s="57"/>
    </row>
    <row r="57" spans="1:6" ht="18" x14ac:dyDescent="0.3">
      <c r="A57" s="81" t="s">
        <v>215</v>
      </c>
      <c r="B57" s="173" t="s">
        <v>1</v>
      </c>
      <c r="C57" s="172">
        <f t="shared" si="4"/>
        <v>80100</v>
      </c>
      <c r="D57" s="57">
        <v>0</v>
      </c>
      <c r="E57" s="57">
        <v>80100</v>
      </c>
      <c r="F57" s="57">
        <v>0</v>
      </c>
    </row>
    <row r="58" spans="1:6" ht="18" x14ac:dyDescent="0.3">
      <c r="A58" s="81" t="s">
        <v>216</v>
      </c>
      <c r="B58" s="173" t="s">
        <v>1</v>
      </c>
      <c r="C58" s="172">
        <f t="shared" si="4"/>
        <v>500000</v>
      </c>
      <c r="D58" s="57">
        <v>0</v>
      </c>
      <c r="E58" s="57">
        <v>200000</v>
      </c>
      <c r="F58" s="57">
        <v>300000</v>
      </c>
    </row>
    <row r="59" spans="1:6" ht="18" x14ac:dyDescent="0.3">
      <c r="A59" s="81" t="s">
        <v>217</v>
      </c>
      <c r="B59" s="173"/>
      <c r="C59" s="172">
        <f t="shared" si="4"/>
        <v>0</v>
      </c>
      <c r="D59" s="57"/>
      <c r="E59" s="57"/>
      <c r="F59" s="57"/>
    </row>
    <row r="60" spans="1:6" ht="18" x14ac:dyDescent="0.3">
      <c r="A60" s="81" t="s">
        <v>218</v>
      </c>
      <c r="B60" s="173" t="s">
        <v>1</v>
      </c>
      <c r="C60" s="172">
        <f t="shared" si="4"/>
        <v>202000</v>
      </c>
      <c r="D60" s="57">
        <v>48400</v>
      </c>
      <c r="E60" s="57">
        <v>53400</v>
      </c>
      <c r="F60" s="57">
        <v>100200</v>
      </c>
    </row>
    <row r="61" spans="1:6" ht="18" x14ac:dyDescent="0.3">
      <c r="A61" s="81" t="s">
        <v>219</v>
      </c>
      <c r="B61" s="173"/>
      <c r="C61" s="172">
        <f t="shared" si="4"/>
        <v>0</v>
      </c>
      <c r="D61" s="57"/>
      <c r="E61" s="57"/>
      <c r="F61" s="57"/>
    </row>
    <row r="62" spans="1:6" ht="18" x14ac:dyDescent="0.3">
      <c r="A62" s="81" t="s">
        <v>220</v>
      </c>
      <c r="B62" s="173" t="s">
        <v>1</v>
      </c>
      <c r="C62" s="172">
        <f t="shared" si="4"/>
        <v>1802200</v>
      </c>
      <c r="D62" s="57">
        <v>324600</v>
      </c>
      <c r="E62" s="57">
        <v>302400</v>
      </c>
      <c r="F62" s="57">
        <v>1175200</v>
      </c>
    </row>
    <row r="63" spans="1:6" ht="18" x14ac:dyDescent="0.3">
      <c r="A63" s="81" t="s">
        <v>221</v>
      </c>
      <c r="B63" s="173"/>
      <c r="C63" s="172">
        <f t="shared" si="4"/>
        <v>0</v>
      </c>
      <c r="D63" s="57"/>
      <c r="E63" s="57"/>
      <c r="F63" s="57"/>
    </row>
    <row r="64" spans="1:6" ht="18" x14ac:dyDescent="0.3">
      <c r="A64" s="81" t="s">
        <v>222</v>
      </c>
      <c r="B64" s="173" t="s">
        <v>1</v>
      </c>
      <c r="C64" s="172">
        <f t="shared" si="4"/>
        <v>230200</v>
      </c>
      <c r="D64" s="57">
        <v>45100</v>
      </c>
      <c r="E64" s="57">
        <v>156000</v>
      </c>
      <c r="F64" s="57">
        <v>29100</v>
      </c>
    </row>
    <row r="65" spans="1:6" ht="18" x14ac:dyDescent="0.3">
      <c r="A65" s="81" t="s">
        <v>223</v>
      </c>
      <c r="B65" s="173"/>
      <c r="C65" s="172">
        <f t="shared" si="4"/>
        <v>0</v>
      </c>
      <c r="D65" s="57"/>
      <c r="E65" s="57"/>
      <c r="F65" s="57"/>
    </row>
    <row r="66" spans="1:6" ht="18" x14ac:dyDescent="0.3">
      <c r="A66" s="81" t="s">
        <v>224</v>
      </c>
      <c r="B66" s="173" t="s">
        <v>1</v>
      </c>
      <c r="C66" s="172">
        <f t="shared" si="4"/>
        <v>434000</v>
      </c>
      <c r="D66" s="57">
        <v>398000</v>
      </c>
      <c r="E66" s="57">
        <v>28000</v>
      </c>
      <c r="F66" s="57">
        <v>8000</v>
      </c>
    </row>
    <row r="67" spans="1:6" ht="18" x14ac:dyDescent="0.3">
      <c r="A67" s="81" t="s">
        <v>225</v>
      </c>
      <c r="B67" s="173" t="s">
        <v>1</v>
      </c>
      <c r="C67" s="172">
        <v>20000</v>
      </c>
      <c r="D67" s="57">
        <v>0</v>
      </c>
      <c r="E67" s="57">
        <v>20000</v>
      </c>
      <c r="F67" s="57">
        <v>0</v>
      </c>
    </row>
    <row r="68" spans="1:6" ht="18" x14ac:dyDescent="0.3">
      <c r="A68" s="81" t="s">
        <v>226</v>
      </c>
      <c r="B68" s="173"/>
      <c r="C68" s="86"/>
      <c r="D68" s="57"/>
      <c r="E68" s="57"/>
      <c r="F68" s="57"/>
    </row>
    <row r="69" spans="1:6" ht="20.5" x14ac:dyDescent="0.3">
      <c r="A69" s="174" t="s">
        <v>88</v>
      </c>
      <c r="B69" s="68" t="s">
        <v>1</v>
      </c>
      <c r="C69" s="51">
        <f>D69+E69+F69</f>
        <v>1814000</v>
      </c>
      <c r="D69" s="51">
        <f>SUM(D71:D73)</f>
        <v>618000</v>
      </c>
      <c r="E69" s="51">
        <f>SUM(E71:E73)</f>
        <v>578000</v>
      </c>
      <c r="F69" s="51">
        <f>SUM(F71:F73)</f>
        <v>618000</v>
      </c>
    </row>
    <row r="70" spans="1:6" ht="20.5" x14ac:dyDescent="0.3">
      <c r="A70" s="175" t="s">
        <v>77</v>
      </c>
      <c r="B70" s="68" t="s">
        <v>2</v>
      </c>
      <c r="C70" s="51"/>
      <c r="D70" s="58"/>
      <c r="E70" s="58"/>
      <c r="F70" s="58"/>
    </row>
    <row r="71" spans="1:6" ht="18" x14ac:dyDescent="0.3">
      <c r="A71" s="177" t="s">
        <v>346</v>
      </c>
      <c r="B71" s="176" t="s">
        <v>1</v>
      </c>
      <c r="C71" s="85">
        <f>D71+E71+F71</f>
        <v>40000</v>
      </c>
      <c r="D71" s="89">
        <v>40000</v>
      </c>
      <c r="E71" s="89">
        <v>0</v>
      </c>
      <c r="F71" s="89">
        <v>0</v>
      </c>
    </row>
    <row r="72" spans="1:6" ht="18" x14ac:dyDescent="0.3">
      <c r="A72" s="177" t="s">
        <v>347</v>
      </c>
      <c r="B72" s="265" t="s">
        <v>1</v>
      </c>
      <c r="C72" s="85">
        <f t="shared" ref="C72:C73" si="5">D72+E72+F72</f>
        <v>1134000</v>
      </c>
      <c r="D72" s="56">
        <v>378000</v>
      </c>
      <c r="E72" s="56">
        <v>378000</v>
      </c>
      <c r="F72" s="56">
        <v>378000</v>
      </c>
    </row>
    <row r="73" spans="1:6" ht="18" x14ac:dyDescent="0.3">
      <c r="A73" s="177" t="s">
        <v>348</v>
      </c>
      <c r="B73" s="266" t="s">
        <v>1</v>
      </c>
      <c r="C73" s="53">
        <f t="shared" si="5"/>
        <v>640000</v>
      </c>
      <c r="D73" s="88">
        <v>200000</v>
      </c>
      <c r="E73" s="88">
        <v>200000</v>
      </c>
      <c r="F73" s="88">
        <v>240000</v>
      </c>
    </row>
    <row r="74" spans="1:6" ht="18" x14ac:dyDescent="0.3">
      <c r="A74" s="177" t="s">
        <v>349</v>
      </c>
      <c r="B74" s="266"/>
      <c r="C74" s="86"/>
      <c r="D74" s="88"/>
      <c r="E74" s="88"/>
      <c r="F74" s="88"/>
    </row>
    <row r="75" spans="1:6" ht="18" x14ac:dyDescent="0.3">
      <c r="A75" s="177" t="s">
        <v>350</v>
      </c>
      <c r="B75" s="266"/>
      <c r="C75" s="86"/>
      <c r="D75" s="88"/>
      <c r="E75" s="88"/>
      <c r="F75" s="88"/>
    </row>
    <row r="76" spans="1:6" ht="18" x14ac:dyDescent="0.3">
      <c r="A76" s="177"/>
      <c r="B76" s="178"/>
      <c r="C76" s="86"/>
      <c r="D76" s="88"/>
      <c r="E76" s="88"/>
      <c r="F76" s="88"/>
    </row>
    <row r="77" spans="1:6" s="305" customFormat="1" ht="18" x14ac:dyDescent="0.3">
      <c r="A77" s="366" t="s">
        <v>59</v>
      </c>
      <c r="B77" s="308" t="s">
        <v>1</v>
      </c>
      <c r="C77" s="309">
        <f>D77+E77+F77</f>
        <v>18760700</v>
      </c>
      <c r="D77" s="309">
        <f>D11+D26+D49</f>
        <v>6275700</v>
      </c>
      <c r="E77" s="309">
        <f>E11+E26+E49</f>
        <v>6374700</v>
      </c>
      <c r="F77" s="309">
        <f>F11+F26+F49</f>
        <v>6110300</v>
      </c>
    </row>
    <row r="78" spans="1:6" s="305" customFormat="1" ht="18" x14ac:dyDescent="0.3">
      <c r="A78" s="367"/>
      <c r="B78" s="308" t="s">
        <v>2</v>
      </c>
      <c r="C78" s="309"/>
      <c r="D78" s="317"/>
      <c r="E78" s="317"/>
      <c r="F78" s="317"/>
    </row>
    <row r="79" spans="1:6" ht="18" x14ac:dyDescent="0.3">
      <c r="A79" s="364" t="s">
        <v>78</v>
      </c>
      <c r="B79" s="68" t="s">
        <v>1</v>
      </c>
      <c r="C79" s="51">
        <f>D79+E79+F79</f>
        <v>1814000</v>
      </c>
      <c r="D79" s="51">
        <f>D69</f>
        <v>618000</v>
      </c>
      <c r="E79" s="51">
        <f>E69</f>
        <v>578000</v>
      </c>
      <c r="F79" s="51">
        <f>F69</f>
        <v>618000</v>
      </c>
    </row>
    <row r="80" spans="1:6" ht="18" x14ac:dyDescent="0.3">
      <c r="A80" s="365"/>
      <c r="B80" s="68" t="s">
        <v>2</v>
      </c>
      <c r="C80" s="51"/>
      <c r="D80" s="58"/>
      <c r="E80" s="58"/>
      <c r="F80" s="58"/>
    </row>
    <row r="81" spans="1:6" ht="18" x14ac:dyDescent="0.3">
      <c r="A81" s="358" t="s">
        <v>0</v>
      </c>
      <c r="B81" s="68" t="s">
        <v>1</v>
      </c>
      <c r="C81" s="51">
        <f>D81+E81+F81</f>
        <v>20574700</v>
      </c>
      <c r="D81" s="51">
        <f>D77+D79</f>
        <v>6893700</v>
      </c>
      <c r="E81" s="51">
        <f t="shared" ref="E81:F81" si="6">E77+E79</f>
        <v>6952700</v>
      </c>
      <c r="F81" s="51">
        <f t="shared" si="6"/>
        <v>6728300</v>
      </c>
    </row>
    <row r="82" spans="1:6" ht="18" x14ac:dyDescent="0.3">
      <c r="A82" s="359"/>
      <c r="B82" s="68" t="s">
        <v>2</v>
      </c>
      <c r="C82" s="51"/>
      <c r="D82" s="58"/>
      <c r="E82" s="58"/>
      <c r="F82" s="58"/>
    </row>
    <row r="83" spans="1:6" ht="19.5" customHeight="1" x14ac:dyDescent="0.3">
      <c r="A83" s="9"/>
      <c r="B83" s="76"/>
      <c r="C83" s="76"/>
      <c r="D83" s="59"/>
      <c r="E83" s="59"/>
      <c r="F83" s="59"/>
    </row>
    <row r="84" spans="1:6" ht="28.5" customHeight="1" x14ac:dyDescent="0.3">
      <c r="A84" s="2" t="s">
        <v>7</v>
      </c>
      <c r="B84" s="76"/>
      <c r="C84" s="76"/>
      <c r="D84" s="59"/>
      <c r="E84" s="59"/>
      <c r="F84" s="59"/>
    </row>
  </sheetData>
  <mergeCells count="6">
    <mergeCell ref="A81:A82"/>
    <mergeCell ref="A1:F1"/>
    <mergeCell ref="A5:A6"/>
    <mergeCell ref="C5:C6"/>
    <mergeCell ref="A77:A78"/>
    <mergeCell ref="A79:A80"/>
  </mergeCells>
  <printOptions horizontalCentered="1"/>
  <pageMargins left="0" right="0" top="0.5" bottom="0" header="0" footer="0"/>
  <pageSetup paperSize="9" scale="98" orientation="portrait" horizontalDpi="0" verticalDpi="0" r:id="rId1"/>
  <rowBreaks count="3" manualBreakCount="3">
    <brk id="23" max="5" man="1"/>
    <brk id="48" max="5" man="1"/>
    <brk id="76" max="5" man="1"/>
  </rowBreaks>
  <colBreaks count="1" manualBreakCount="1">
    <brk id="6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zoomScaleNormal="100" workbookViewId="0">
      <selection activeCell="A3" sqref="A3"/>
    </sheetView>
  </sheetViews>
  <sheetFormatPr defaultRowHeight="17.5" x14ac:dyDescent="0.35"/>
  <cols>
    <col min="1" max="1" width="51.1640625" bestFit="1" customWidth="1"/>
    <col min="2" max="2" width="8.1640625" customWidth="1"/>
    <col min="3" max="3" width="13.75" style="48" customWidth="1"/>
    <col min="4" max="4" width="11.75" style="48" bestFit="1" customWidth="1"/>
    <col min="5" max="5" width="12.25" style="48" bestFit="1" customWidth="1"/>
    <col min="6" max="6" width="11.75" style="48" bestFit="1" customWidth="1"/>
    <col min="7" max="7" width="17.1640625" customWidth="1"/>
  </cols>
  <sheetData>
    <row r="1" spans="1:7" ht="20.5" x14ac:dyDescent="0.3">
      <c r="A1" s="323" t="s">
        <v>98</v>
      </c>
      <c r="B1" s="323"/>
      <c r="C1" s="323"/>
      <c r="D1" s="323"/>
      <c r="E1" s="323"/>
      <c r="F1" s="323"/>
    </row>
    <row r="2" spans="1:7" ht="20.5" x14ac:dyDescent="0.3">
      <c r="A2" s="3" t="s">
        <v>15</v>
      </c>
      <c r="B2" s="3"/>
      <c r="C2" s="47"/>
      <c r="D2" s="47"/>
      <c r="E2" s="47"/>
      <c r="F2" s="47"/>
    </row>
    <row r="3" spans="1:7" ht="20.5" x14ac:dyDescent="0.35">
      <c r="A3" s="2" t="s">
        <v>148</v>
      </c>
      <c r="B3" s="2"/>
      <c r="C3" s="49"/>
      <c r="E3" s="49"/>
      <c r="F3" s="49"/>
    </row>
    <row r="4" spans="1:7" ht="20.5" x14ac:dyDescent="0.3">
      <c r="A4" s="2"/>
      <c r="B4" s="2"/>
      <c r="C4" s="49"/>
      <c r="D4" s="49"/>
      <c r="E4" s="49"/>
      <c r="F4" s="49" t="s">
        <v>26</v>
      </c>
    </row>
    <row r="5" spans="1:7" ht="20.5" x14ac:dyDescent="0.3">
      <c r="A5" s="360" t="s">
        <v>13</v>
      </c>
      <c r="B5" s="11" t="s">
        <v>6</v>
      </c>
      <c r="C5" s="363" t="s">
        <v>0</v>
      </c>
      <c r="D5" s="50" t="s">
        <v>66</v>
      </c>
      <c r="E5" s="50" t="s">
        <v>67</v>
      </c>
      <c r="F5" s="50" t="s">
        <v>63</v>
      </c>
    </row>
    <row r="6" spans="1:7" ht="20.5" x14ac:dyDescent="0.3">
      <c r="A6" s="361"/>
      <c r="B6" s="12" t="s">
        <v>2</v>
      </c>
      <c r="C6" s="363"/>
      <c r="D6" s="46" t="s">
        <v>138</v>
      </c>
      <c r="E6" s="46" t="s">
        <v>139</v>
      </c>
      <c r="F6" s="46" t="s">
        <v>140</v>
      </c>
    </row>
    <row r="7" spans="1:7" s="305" customFormat="1" ht="20.5" x14ac:dyDescent="0.3">
      <c r="A7" s="307" t="s">
        <v>28</v>
      </c>
      <c r="B7" s="282" t="s">
        <v>1</v>
      </c>
      <c r="C7" s="309">
        <f>SUM(D7:F7)</f>
        <v>2621300</v>
      </c>
      <c r="D7" s="309">
        <f>D9+D24+D39</f>
        <v>2257000</v>
      </c>
      <c r="E7" s="309">
        <f>E9+E24+E39</f>
        <v>313500</v>
      </c>
      <c r="F7" s="309">
        <f>F9+F24+F39</f>
        <v>50800</v>
      </c>
    </row>
    <row r="8" spans="1:7" s="305" customFormat="1" ht="20.5" x14ac:dyDescent="0.3">
      <c r="A8" s="310"/>
      <c r="B8" s="282" t="s">
        <v>2</v>
      </c>
      <c r="C8" s="309"/>
      <c r="D8" s="309"/>
      <c r="E8" s="309"/>
      <c r="F8" s="309"/>
    </row>
    <row r="9" spans="1:7" ht="20.5" x14ac:dyDescent="0.3">
      <c r="A9" s="21" t="s">
        <v>149</v>
      </c>
      <c r="B9" s="5" t="s">
        <v>1</v>
      </c>
      <c r="C9" s="52">
        <f>D9+E9+F9</f>
        <v>286000</v>
      </c>
      <c r="D9" s="52">
        <f>D11</f>
        <v>110400</v>
      </c>
      <c r="E9" s="52">
        <f t="shared" ref="E9:F9" si="0">E11</f>
        <v>175600</v>
      </c>
      <c r="F9" s="52">
        <f t="shared" si="0"/>
        <v>0</v>
      </c>
    </row>
    <row r="10" spans="1:7" ht="20.5" x14ac:dyDescent="0.3">
      <c r="A10" s="6"/>
      <c r="B10" s="5" t="s">
        <v>2</v>
      </c>
      <c r="C10" s="52"/>
      <c r="D10" s="52"/>
      <c r="E10" s="52"/>
      <c r="F10" s="52"/>
    </row>
    <row r="11" spans="1:7" s="19" customFormat="1" ht="20.5" x14ac:dyDescent="0.3">
      <c r="A11" s="8" t="s">
        <v>73</v>
      </c>
      <c r="B11" s="14" t="s">
        <v>1</v>
      </c>
      <c r="C11" s="53">
        <f>SUM(C15:C22)</f>
        <v>286000</v>
      </c>
      <c r="D11" s="54">
        <f>SUM(D15:D22)</f>
        <v>110400</v>
      </c>
      <c r="E11" s="54">
        <f>SUM(E15:E22)</f>
        <v>175600</v>
      </c>
      <c r="F11" s="54">
        <f>SUM(F15:F22)</f>
        <v>0</v>
      </c>
    </row>
    <row r="12" spans="1:7" s="19" customFormat="1" ht="20.5" x14ac:dyDescent="0.3">
      <c r="A12" s="7"/>
      <c r="B12" s="14" t="s">
        <v>2</v>
      </c>
      <c r="C12" s="53"/>
      <c r="D12" s="54"/>
      <c r="E12" s="54"/>
      <c r="F12" s="54"/>
    </row>
    <row r="13" spans="1:7" s="19" customFormat="1" ht="20.5" x14ac:dyDescent="0.3">
      <c r="A13" s="125" t="s">
        <v>62</v>
      </c>
      <c r="B13" s="126"/>
      <c r="C13" s="53"/>
      <c r="D13" s="55"/>
      <c r="E13" s="55"/>
      <c r="F13" s="55"/>
    </row>
    <row r="14" spans="1:7" s="19" customFormat="1" ht="20.5" x14ac:dyDescent="0.4">
      <c r="A14" s="127" t="s">
        <v>69</v>
      </c>
      <c r="B14" s="126"/>
      <c r="C14" s="53"/>
      <c r="D14" s="55"/>
      <c r="E14" s="55"/>
      <c r="F14" s="55"/>
      <c r="G14" s="128"/>
    </row>
    <row r="15" spans="1:7" s="128" customFormat="1" ht="18" x14ac:dyDescent="0.4">
      <c r="A15" s="129" t="s">
        <v>150</v>
      </c>
      <c r="B15" s="130" t="s">
        <v>1</v>
      </c>
      <c r="C15" s="56">
        <v>62400</v>
      </c>
      <c r="D15" s="131">
        <v>11200</v>
      </c>
      <c r="E15" s="131">
        <v>51200</v>
      </c>
      <c r="F15" s="131">
        <v>0</v>
      </c>
    </row>
    <row r="16" spans="1:7" s="128" customFormat="1" ht="18" x14ac:dyDescent="0.4">
      <c r="A16" s="129" t="s">
        <v>151</v>
      </c>
      <c r="B16" s="130" t="s">
        <v>1</v>
      </c>
      <c r="C16" s="56">
        <v>1800</v>
      </c>
      <c r="D16" s="131">
        <v>1800</v>
      </c>
      <c r="E16" s="131">
        <v>0</v>
      </c>
      <c r="F16" s="131">
        <v>0</v>
      </c>
    </row>
    <row r="17" spans="1:7" s="128" customFormat="1" ht="18" x14ac:dyDescent="0.4">
      <c r="A17" s="129" t="s">
        <v>152</v>
      </c>
      <c r="B17" s="130" t="s">
        <v>1</v>
      </c>
      <c r="C17" s="56">
        <v>46000</v>
      </c>
      <c r="D17" s="131">
        <v>25500</v>
      </c>
      <c r="E17" s="131">
        <v>20500</v>
      </c>
      <c r="F17" s="131">
        <v>0</v>
      </c>
    </row>
    <row r="18" spans="1:7" s="19" customFormat="1" ht="20.5" x14ac:dyDescent="0.4">
      <c r="A18" s="127" t="s">
        <v>70</v>
      </c>
      <c r="B18" s="126"/>
      <c r="C18" s="53"/>
      <c r="D18" s="55"/>
      <c r="E18" s="55"/>
      <c r="F18" s="55"/>
      <c r="G18" s="128"/>
    </row>
    <row r="19" spans="1:7" s="128" customFormat="1" ht="18" x14ac:dyDescent="0.4">
      <c r="A19" s="129" t="s">
        <v>155</v>
      </c>
      <c r="B19" s="130" t="s">
        <v>1</v>
      </c>
      <c r="C19" s="56">
        <v>59000</v>
      </c>
      <c r="D19" s="131">
        <v>5000</v>
      </c>
      <c r="E19" s="131">
        <v>54000</v>
      </c>
      <c r="F19" s="131">
        <v>0</v>
      </c>
    </row>
    <row r="20" spans="1:7" s="128" customFormat="1" ht="18" x14ac:dyDescent="0.4">
      <c r="A20" s="129" t="s">
        <v>363</v>
      </c>
      <c r="B20" s="130" t="s">
        <v>1</v>
      </c>
      <c r="C20" s="56">
        <v>40000</v>
      </c>
      <c r="D20" s="131">
        <v>20000</v>
      </c>
      <c r="E20" s="131">
        <v>20000</v>
      </c>
      <c r="F20" s="131">
        <v>0</v>
      </c>
    </row>
    <row r="21" spans="1:7" s="128" customFormat="1" ht="18" x14ac:dyDescent="0.4">
      <c r="A21" s="129" t="s">
        <v>154</v>
      </c>
      <c r="B21" s="130" t="s">
        <v>1</v>
      </c>
      <c r="C21" s="56">
        <v>41600</v>
      </c>
      <c r="D21" s="131">
        <v>11700</v>
      </c>
      <c r="E21" s="131">
        <v>29900</v>
      </c>
      <c r="F21" s="131">
        <v>0</v>
      </c>
    </row>
    <row r="22" spans="1:7" s="128" customFormat="1" ht="18" x14ac:dyDescent="0.4">
      <c r="A22" s="129" t="s">
        <v>156</v>
      </c>
      <c r="B22" s="132" t="s">
        <v>1</v>
      </c>
      <c r="C22" s="89">
        <v>35200</v>
      </c>
      <c r="D22" s="133">
        <v>35200</v>
      </c>
      <c r="E22" s="133">
        <v>0</v>
      </c>
      <c r="F22" s="133">
        <v>0</v>
      </c>
    </row>
    <row r="23" spans="1:7" s="128" customFormat="1" ht="18" x14ac:dyDescent="0.4">
      <c r="A23" s="134"/>
      <c r="B23" s="135"/>
      <c r="C23" s="136"/>
      <c r="D23" s="137"/>
      <c r="E23" s="137"/>
      <c r="F23" s="138"/>
    </row>
    <row r="24" spans="1:7" s="305" customFormat="1" ht="20.5" x14ac:dyDescent="0.3">
      <c r="A24" s="302" t="s">
        <v>157</v>
      </c>
      <c r="B24" s="316" t="s">
        <v>1</v>
      </c>
      <c r="C24" s="304">
        <f>SUM(D24:F24)</f>
        <v>777700</v>
      </c>
      <c r="D24" s="304">
        <f>D26+D35</f>
        <v>658900</v>
      </c>
      <c r="E24" s="304">
        <f>E26+E35</f>
        <v>82200</v>
      </c>
      <c r="F24" s="304">
        <f>F26+F35</f>
        <v>36600</v>
      </c>
    </row>
    <row r="25" spans="1:7" s="305" customFormat="1" ht="20.5" x14ac:dyDescent="0.3">
      <c r="A25" s="306"/>
      <c r="B25" s="316" t="s">
        <v>2</v>
      </c>
      <c r="C25" s="304"/>
      <c r="D25" s="304"/>
      <c r="E25" s="304"/>
      <c r="F25" s="304"/>
    </row>
    <row r="26" spans="1:7" s="19" customFormat="1" ht="20.5" x14ac:dyDescent="0.3">
      <c r="A26" s="8" t="s">
        <v>73</v>
      </c>
      <c r="B26" s="14" t="s">
        <v>1</v>
      </c>
      <c r="C26" s="53">
        <f>SUM(D26:F26)</f>
        <v>638100</v>
      </c>
      <c r="D26" s="54">
        <f>SUM(D30:D34)</f>
        <v>598600</v>
      </c>
      <c r="E26" s="54">
        <f t="shared" ref="E26:F26" si="1">SUM(E30:E34)</f>
        <v>14600</v>
      </c>
      <c r="F26" s="54">
        <f t="shared" si="1"/>
        <v>24900</v>
      </c>
    </row>
    <row r="27" spans="1:7" s="19" customFormat="1" ht="20.5" x14ac:dyDescent="0.3">
      <c r="A27" s="7"/>
      <c r="B27" s="14" t="s">
        <v>2</v>
      </c>
      <c r="C27" s="53"/>
      <c r="D27" s="54"/>
      <c r="E27" s="54"/>
      <c r="F27" s="54"/>
    </row>
    <row r="28" spans="1:7" s="19" customFormat="1" ht="20.5" x14ac:dyDescent="0.3">
      <c r="A28" s="125" t="s">
        <v>62</v>
      </c>
      <c r="B28" s="126"/>
      <c r="C28" s="53"/>
      <c r="D28" s="55"/>
      <c r="E28" s="55"/>
      <c r="F28" s="55"/>
    </row>
    <row r="29" spans="1:7" s="19" customFormat="1" ht="20.5" x14ac:dyDescent="0.4">
      <c r="A29" s="127" t="s">
        <v>68</v>
      </c>
      <c r="B29" s="126"/>
      <c r="C29" s="53"/>
      <c r="D29" s="55"/>
      <c r="E29" s="55"/>
      <c r="F29" s="55"/>
      <c r="G29" s="128"/>
    </row>
    <row r="30" spans="1:7" s="128" customFormat="1" ht="18" x14ac:dyDescent="0.4">
      <c r="A30" s="129" t="s">
        <v>16</v>
      </c>
      <c r="B30" s="130" t="s">
        <v>1</v>
      </c>
      <c r="C30" s="56">
        <v>11700</v>
      </c>
      <c r="D30" s="131" t="s">
        <v>114</v>
      </c>
      <c r="E30" s="131">
        <v>0</v>
      </c>
      <c r="F30" s="131">
        <v>11700</v>
      </c>
    </row>
    <row r="31" spans="1:7" s="128" customFormat="1" ht="20.5" x14ac:dyDescent="0.4">
      <c r="A31" s="127" t="s">
        <v>69</v>
      </c>
      <c r="B31" s="130"/>
      <c r="C31" s="56"/>
      <c r="D31" s="131"/>
      <c r="E31" s="131"/>
      <c r="F31" s="131"/>
    </row>
    <row r="32" spans="1:7" s="128" customFormat="1" ht="18" x14ac:dyDescent="0.4">
      <c r="A32" s="129" t="s">
        <v>158</v>
      </c>
      <c r="B32" s="130" t="s">
        <v>1</v>
      </c>
      <c r="C32" s="56">
        <v>586800</v>
      </c>
      <c r="D32" s="131">
        <v>586800</v>
      </c>
      <c r="E32" s="131">
        <v>0</v>
      </c>
      <c r="F32" s="131">
        <v>0</v>
      </c>
    </row>
    <row r="33" spans="1:7" s="19" customFormat="1" ht="20.5" x14ac:dyDescent="0.4">
      <c r="A33" s="127" t="s">
        <v>70</v>
      </c>
      <c r="B33" s="126"/>
      <c r="C33" s="53"/>
      <c r="D33" s="55"/>
      <c r="E33" s="55"/>
      <c r="F33" s="55"/>
      <c r="G33" s="128"/>
    </row>
    <row r="34" spans="1:7" s="128" customFormat="1" ht="18" x14ac:dyDescent="0.4">
      <c r="A34" s="139" t="s">
        <v>159</v>
      </c>
      <c r="B34" s="130" t="s">
        <v>1</v>
      </c>
      <c r="C34" s="56">
        <f t="shared" ref="C34:C46" si="2">SUM(D34:F34)</f>
        <v>39600</v>
      </c>
      <c r="D34" s="131">
        <v>11800</v>
      </c>
      <c r="E34" s="131">
        <v>14600</v>
      </c>
      <c r="F34" s="131">
        <v>13200</v>
      </c>
    </row>
    <row r="35" spans="1:7" s="301" customFormat="1" ht="20.5" x14ac:dyDescent="0.3">
      <c r="A35" s="298" t="s">
        <v>160</v>
      </c>
      <c r="B35" s="311" t="s">
        <v>1</v>
      </c>
      <c r="C35" s="296">
        <v>139600</v>
      </c>
      <c r="D35" s="300">
        <v>60300</v>
      </c>
      <c r="E35" s="300">
        <v>67600</v>
      </c>
      <c r="F35" s="300">
        <v>11700</v>
      </c>
    </row>
    <row r="36" spans="1:7" s="301" customFormat="1" ht="20.5" x14ac:dyDescent="0.3">
      <c r="A36" s="312"/>
      <c r="B36" s="311" t="s">
        <v>2</v>
      </c>
      <c r="C36" s="296"/>
      <c r="D36" s="300"/>
      <c r="E36" s="300"/>
      <c r="F36" s="300"/>
    </row>
    <row r="37" spans="1:7" s="305" customFormat="1" ht="20.5" x14ac:dyDescent="0.3">
      <c r="A37" s="313" t="s">
        <v>161</v>
      </c>
      <c r="B37" s="314" t="s">
        <v>1</v>
      </c>
      <c r="C37" s="286">
        <v>139600</v>
      </c>
      <c r="D37" s="315">
        <v>60300</v>
      </c>
      <c r="E37" s="315">
        <v>67600</v>
      </c>
      <c r="F37" s="315">
        <v>11700</v>
      </c>
    </row>
    <row r="38" spans="1:7" s="128" customFormat="1" ht="18" x14ac:dyDescent="0.4">
      <c r="A38" s="141"/>
      <c r="B38" s="142"/>
      <c r="C38" s="143"/>
      <c r="D38" s="144"/>
      <c r="E38" s="144"/>
      <c r="F38" s="144"/>
    </row>
    <row r="39" spans="1:7" ht="20.5" x14ac:dyDescent="0.3">
      <c r="A39" s="21" t="s">
        <v>162</v>
      </c>
      <c r="B39" s="5" t="s">
        <v>1</v>
      </c>
      <c r="C39" s="52">
        <f t="shared" si="2"/>
        <v>1557600</v>
      </c>
      <c r="D39" s="52">
        <f>D41+D46</f>
        <v>1487700</v>
      </c>
      <c r="E39" s="52">
        <f t="shared" ref="E39:F39" si="3">E41+E46</f>
        <v>55700</v>
      </c>
      <c r="F39" s="52">
        <f t="shared" si="3"/>
        <v>14200</v>
      </c>
    </row>
    <row r="40" spans="1:7" ht="20.5" x14ac:dyDescent="0.3">
      <c r="A40" s="6"/>
      <c r="B40" s="5" t="s">
        <v>2</v>
      </c>
      <c r="C40" s="52"/>
      <c r="D40" s="52"/>
      <c r="E40" s="52"/>
      <c r="F40" s="52"/>
    </row>
    <row r="41" spans="1:7" s="19" customFormat="1" ht="20.5" x14ac:dyDescent="0.3">
      <c r="A41" s="8" t="s">
        <v>73</v>
      </c>
      <c r="B41" s="14" t="s">
        <v>1</v>
      </c>
      <c r="C41" s="53">
        <f t="shared" si="2"/>
        <v>42600</v>
      </c>
      <c r="D41" s="54">
        <f>D45</f>
        <v>12700</v>
      </c>
      <c r="E41" s="54">
        <f>E45</f>
        <v>15700</v>
      </c>
      <c r="F41" s="54">
        <f>F45</f>
        <v>14200</v>
      </c>
    </row>
    <row r="42" spans="1:7" s="19" customFormat="1" ht="20.5" x14ac:dyDescent="0.3">
      <c r="A42" s="7"/>
      <c r="B42" s="14" t="s">
        <v>2</v>
      </c>
      <c r="C42" s="53"/>
      <c r="D42" s="54"/>
      <c r="E42" s="54"/>
      <c r="F42" s="54"/>
    </row>
    <row r="43" spans="1:7" s="19" customFormat="1" ht="20.5" x14ac:dyDescent="0.3">
      <c r="A43" s="125" t="s">
        <v>62</v>
      </c>
      <c r="B43" s="126"/>
      <c r="C43" s="53"/>
      <c r="D43" s="55"/>
      <c r="E43" s="55"/>
      <c r="F43" s="55"/>
    </row>
    <row r="44" spans="1:7" s="19" customFormat="1" ht="20.5" x14ac:dyDescent="0.4">
      <c r="A44" s="127" t="s">
        <v>68</v>
      </c>
      <c r="B44" s="126"/>
      <c r="C44" s="53"/>
      <c r="D44" s="55"/>
      <c r="E44" s="55"/>
      <c r="F44" s="55"/>
      <c r="G44" s="128"/>
    </row>
    <row r="45" spans="1:7" s="128" customFormat="1" ht="18" x14ac:dyDescent="0.4">
      <c r="A45" s="129" t="s">
        <v>163</v>
      </c>
      <c r="B45" s="130" t="s">
        <v>1</v>
      </c>
      <c r="C45" s="56">
        <f t="shared" si="2"/>
        <v>42600</v>
      </c>
      <c r="D45" s="131">
        <v>12700</v>
      </c>
      <c r="E45" s="131">
        <v>15700</v>
      </c>
      <c r="F45" s="131">
        <v>14200</v>
      </c>
    </row>
    <row r="46" spans="1:7" s="19" customFormat="1" ht="20.5" x14ac:dyDescent="0.3">
      <c r="A46" s="8" t="s">
        <v>160</v>
      </c>
      <c r="B46" s="14" t="s">
        <v>1</v>
      </c>
      <c r="C46" s="53">
        <f t="shared" si="2"/>
        <v>1515000</v>
      </c>
      <c r="D46" s="54">
        <f>D48</f>
        <v>1475000</v>
      </c>
      <c r="E46" s="54">
        <f t="shared" ref="E46:F46" si="4">E48</f>
        <v>40000</v>
      </c>
      <c r="F46" s="54">
        <f t="shared" si="4"/>
        <v>0</v>
      </c>
    </row>
    <row r="47" spans="1:7" s="19" customFormat="1" ht="20.5" x14ac:dyDescent="0.3">
      <c r="A47" s="7"/>
      <c r="B47" s="14" t="s">
        <v>2</v>
      </c>
      <c r="C47" s="53"/>
      <c r="D47" s="54"/>
      <c r="E47" s="54"/>
      <c r="F47" s="54"/>
    </row>
    <row r="48" spans="1:7" s="19" customFormat="1" ht="20.5" x14ac:dyDescent="0.3">
      <c r="A48" s="87" t="s">
        <v>164</v>
      </c>
      <c r="B48" s="145" t="s">
        <v>1</v>
      </c>
      <c r="C48" s="89">
        <v>1515000</v>
      </c>
      <c r="D48" s="280">
        <v>1475000</v>
      </c>
      <c r="E48" s="280">
        <v>40000</v>
      </c>
      <c r="F48" s="280">
        <v>0</v>
      </c>
    </row>
    <row r="49" spans="1:6" ht="20.5" x14ac:dyDescent="0.3">
      <c r="A49" s="87" t="s">
        <v>165</v>
      </c>
      <c r="B49" s="147"/>
      <c r="C49" s="148"/>
      <c r="D49" s="149"/>
      <c r="E49" s="149"/>
      <c r="F49" s="149">
        <v>0</v>
      </c>
    </row>
    <row r="50" spans="1:6" s="153" customFormat="1" ht="20.5" x14ac:dyDescent="0.3">
      <c r="A50" s="150" t="s">
        <v>88</v>
      </c>
      <c r="B50" s="151" t="s">
        <v>1</v>
      </c>
      <c r="C50" s="152">
        <f>D50+E50+F50</f>
        <v>75900</v>
      </c>
      <c r="D50" s="152">
        <f>D52</f>
        <v>0</v>
      </c>
      <c r="E50" s="152">
        <f t="shared" ref="E50:F50" si="5">E52</f>
        <v>75900</v>
      </c>
      <c r="F50" s="152">
        <f t="shared" si="5"/>
        <v>0</v>
      </c>
    </row>
    <row r="51" spans="1:6" s="153" customFormat="1" ht="20.5" x14ac:dyDescent="0.3">
      <c r="A51" s="154" t="s">
        <v>77</v>
      </c>
      <c r="B51" s="151" t="s">
        <v>2</v>
      </c>
      <c r="C51" s="152"/>
      <c r="D51" s="155"/>
      <c r="E51" s="155"/>
      <c r="F51" s="155"/>
    </row>
    <row r="52" spans="1:6" ht="20.5" x14ac:dyDescent="0.3">
      <c r="A52" s="156" t="s">
        <v>166</v>
      </c>
      <c r="B52" s="140" t="s">
        <v>1</v>
      </c>
      <c r="C52" s="56">
        <v>75900</v>
      </c>
      <c r="D52" s="57">
        <v>0</v>
      </c>
      <c r="E52" s="57">
        <v>75900</v>
      </c>
      <c r="F52" s="57">
        <v>0</v>
      </c>
    </row>
    <row r="53" spans="1:6" ht="20.5" x14ac:dyDescent="0.3">
      <c r="A53" s="87" t="s">
        <v>167</v>
      </c>
      <c r="B53" s="140" t="s">
        <v>2</v>
      </c>
      <c r="C53" s="56"/>
      <c r="D53" s="57"/>
      <c r="E53" s="57"/>
      <c r="F53" s="57"/>
    </row>
    <row r="54" spans="1:6" s="305" customFormat="1" ht="18" x14ac:dyDescent="0.3">
      <c r="A54" s="368" t="s">
        <v>59</v>
      </c>
      <c r="B54" s="308" t="s">
        <v>1</v>
      </c>
      <c r="C54" s="309">
        <f>D54+E54+F54</f>
        <v>2621300</v>
      </c>
      <c r="D54" s="309">
        <f>D7</f>
        <v>2257000</v>
      </c>
      <c r="E54" s="309">
        <f>E7</f>
        <v>313500</v>
      </c>
      <c r="F54" s="309">
        <f>F7</f>
        <v>50800</v>
      </c>
    </row>
    <row r="55" spans="1:6" s="305" customFormat="1" ht="18" x14ac:dyDescent="0.3">
      <c r="A55" s="367"/>
      <c r="B55" s="308" t="s">
        <v>2</v>
      </c>
      <c r="C55" s="309"/>
      <c r="D55" s="317"/>
      <c r="E55" s="317"/>
      <c r="F55" s="317"/>
    </row>
    <row r="56" spans="1:6" ht="18" x14ac:dyDescent="0.3">
      <c r="A56" s="364" t="s">
        <v>78</v>
      </c>
      <c r="B56" s="68" t="s">
        <v>1</v>
      </c>
      <c r="C56" s="51">
        <f>C52</f>
        <v>75900</v>
      </c>
      <c r="D56" s="51">
        <f t="shared" ref="D56:F56" si="6">D52</f>
        <v>0</v>
      </c>
      <c r="E56" s="51">
        <f t="shared" si="6"/>
        <v>75900</v>
      </c>
      <c r="F56" s="51">
        <f t="shared" si="6"/>
        <v>0</v>
      </c>
    </row>
    <row r="57" spans="1:6" ht="18" x14ac:dyDescent="0.3">
      <c r="A57" s="365"/>
      <c r="B57" s="68" t="s">
        <v>2</v>
      </c>
      <c r="C57" s="51"/>
      <c r="D57" s="58"/>
      <c r="E57" s="58"/>
      <c r="F57" s="58"/>
    </row>
    <row r="58" spans="1:6" ht="18" x14ac:dyDescent="0.3">
      <c r="A58" s="358" t="s">
        <v>0</v>
      </c>
      <c r="B58" s="68" t="s">
        <v>1</v>
      </c>
      <c r="C58" s="51">
        <f>D58+E58+F58</f>
        <v>2697200</v>
      </c>
      <c r="D58" s="51">
        <f>D54+D56</f>
        <v>2257000</v>
      </c>
      <c r="E58" s="51">
        <f t="shared" ref="E58:F58" si="7">E54+E56</f>
        <v>389400</v>
      </c>
      <c r="F58" s="51">
        <f t="shared" si="7"/>
        <v>50800</v>
      </c>
    </row>
    <row r="59" spans="1:6" ht="18" x14ac:dyDescent="0.3">
      <c r="A59" s="359"/>
      <c r="B59" s="68" t="s">
        <v>2</v>
      </c>
      <c r="C59" s="51"/>
      <c r="D59" s="58"/>
      <c r="E59" s="58"/>
      <c r="F59" s="58"/>
    </row>
    <row r="60" spans="1:6" ht="19.5" customHeight="1" x14ac:dyDescent="0.3">
      <c r="A60" s="9"/>
      <c r="B60" s="9"/>
      <c r="C60" s="59" t="s">
        <v>168</v>
      </c>
      <c r="D60" s="59"/>
      <c r="E60" s="59"/>
      <c r="F60" s="59"/>
    </row>
    <row r="61" spans="1:6" ht="28.5" customHeight="1" x14ac:dyDescent="0.3">
      <c r="A61" s="2" t="s">
        <v>7</v>
      </c>
      <c r="B61" s="9"/>
      <c r="C61" s="59"/>
      <c r="D61" s="59"/>
      <c r="E61" s="59"/>
      <c r="F61" s="59"/>
    </row>
  </sheetData>
  <mergeCells count="6">
    <mergeCell ref="A58:A59"/>
    <mergeCell ref="A1:F1"/>
    <mergeCell ref="A5:A6"/>
    <mergeCell ref="C5:C6"/>
    <mergeCell ref="A54:A55"/>
    <mergeCell ref="A56:A57"/>
  </mergeCells>
  <printOptions horizontalCentered="1"/>
  <pageMargins left="0" right="0" top="0.5" bottom="0" header="0" footer="0"/>
  <pageSetup paperSize="9" scale="92"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9"/>
  <sheetViews>
    <sheetView tabSelected="1" view="pageBreakPreview" zoomScaleNormal="100" zoomScaleSheetLayoutView="100" workbookViewId="0">
      <selection activeCell="A3" sqref="A3"/>
    </sheetView>
  </sheetViews>
  <sheetFormatPr defaultColWidth="16.4140625" defaultRowHeight="18" x14ac:dyDescent="0.4"/>
  <cols>
    <col min="1" max="1" width="51.1640625" style="17" customWidth="1"/>
    <col min="2" max="2" width="5" style="17" bestFit="1" customWidth="1"/>
    <col min="3" max="3" width="13" style="233" customWidth="1"/>
    <col min="4" max="5" width="10.75" style="233" customWidth="1"/>
    <col min="6" max="6" width="11.25" style="233" customWidth="1"/>
    <col min="7" max="11" width="10" style="17" customWidth="1"/>
    <col min="12" max="16384" width="16.4140625" style="17"/>
  </cols>
  <sheetData>
    <row r="1" spans="1:11" x14ac:dyDescent="0.4">
      <c r="A1" s="369" t="s">
        <v>98</v>
      </c>
      <c r="B1" s="369"/>
      <c r="C1" s="369"/>
      <c r="D1" s="369"/>
      <c r="E1" s="369"/>
      <c r="F1" s="369"/>
    </row>
    <row r="2" spans="1:11" ht="18.75" customHeight="1" x14ac:dyDescent="0.4">
      <c r="A2" s="182" t="s">
        <v>15</v>
      </c>
      <c r="B2" s="182"/>
      <c r="C2" s="183"/>
      <c r="D2" s="183"/>
      <c r="E2" s="183"/>
      <c r="F2" s="183"/>
    </row>
    <row r="3" spans="1:11" x14ac:dyDescent="0.4">
      <c r="A3" s="184" t="s">
        <v>237</v>
      </c>
      <c r="B3" s="184"/>
      <c r="C3" s="185"/>
      <c r="D3" s="185"/>
      <c r="E3" s="185"/>
      <c r="F3" s="186" t="s">
        <v>26</v>
      </c>
    </row>
    <row r="4" spans="1:11" ht="8.25" customHeight="1" x14ac:dyDescent="0.4">
      <c r="A4" s="184"/>
      <c r="B4" s="184"/>
      <c r="C4" s="185"/>
      <c r="D4" s="185"/>
      <c r="E4" s="185"/>
      <c r="F4" s="185"/>
    </row>
    <row r="5" spans="1:11" x14ac:dyDescent="0.4">
      <c r="A5" s="370" t="s">
        <v>13</v>
      </c>
      <c r="B5" s="187" t="s">
        <v>6</v>
      </c>
      <c r="C5" s="188" t="s">
        <v>0</v>
      </c>
      <c r="D5" s="188" t="s">
        <v>238</v>
      </c>
      <c r="E5" s="188" t="s">
        <v>239</v>
      </c>
      <c r="F5" s="189" t="s">
        <v>63</v>
      </c>
    </row>
    <row r="6" spans="1:11" x14ac:dyDescent="0.4">
      <c r="A6" s="371"/>
      <c r="B6" s="190" t="s">
        <v>2</v>
      </c>
      <c r="C6" s="191"/>
      <c r="D6" s="46" t="s">
        <v>138</v>
      </c>
      <c r="E6" s="46" t="s">
        <v>139</v>
      </c>
      <c r="F6" s="46" t="s">
        <v>140</v>
      </c>
      <c r="K6" s="17" t="s">
        <v>168</v>
      </c>
    </row>
    <row r="7" spans="1:11" x14ac:dyDescent="0.4">
      <c r="A7" s="192" t="s">
        <v>28</v>
      </c>
      <c r="B7" s="193" t="s">
        <v>1</v>
      </c>
      <c r="C7" s="194">
        <f>C9+C24</f>
        <v>95367400</v>
      </c>
      <c r="D7" s="194">
        <f>D9+D24</f>
        <v>46736300</v>
      </c>
      <c r="E7" s="194">
        <f>E9+E24</f>
        <v>47380100</v>
      </c>
      <c r="F7" s="195">
        <f>F9+F24</f>
        <v>1251000</v>
      </c>
      <c r="G7" s="196">
        <f t="shared" ref="G7:G9" si="0">SUM(D7:F7)</f>
        <v>95367400</v>
      </c>
    </row>
    <row r="8" spans="1:11" x14ac:dyDescent="0.4">
      <c r="A8" s="197"/>
      <c r="B8" s="193" t="s">
        <v>2</v>
      </c>
      <c r="C8" s="194"/>
      <c r="D8" s="198"/>
      <c r="E8" s="198"/>
      <c r="F8" s="198"/>
    </row>
    <row r="9" spans="1:11" x14ac:dyDescent="0.4">
      <c r="A9" s="199" t="s">
        <v>240</v>
      </c>
      <c r="B9" s="200" t="s">
        <v>1</v>
      </c>
      <c r="C9" s="201">
        <f>C11</f>
        <v>563700</v>
      </c>
      <c r="D9" s="201">
        <f>D11</f>
        <v>212700</v>
      </c>
      <c r="E9" s="201">
        <f>E11</f>
        <v>200000</v>
      </c>
      <c r="F9" s="201">
        <f>F11</f>
        <v>151000</v>
      </c>
      <c r="G9" s="196">
        <f t="shared" si="0"/>
        <v>563700</v>
      </c>
    </row>
    <row r="10" spans="1:11" x14ac:dyDescent="0.4">
      <c r="A10" s="202"/>
      <c r="B10" s="200" t="s">
        <v>2</v>
      </c>
      <c r="C10" s="201"/>
      <c r="D10" s="201"/>
      <c r="E10" s="201"/>
      <c r="F10" s="201"/>
    </row>
    <row r="11" spans="1:11" x14ac:dyDescent="0.4">
      <c r="A11" s="203" t="s">
        <v>241</v>
      </c>
      <c r="B11" s="200" t="s">
        <v>1</v>
      </c>
      <c r="C11" s="204">
        <f>SUM(C15:C23)</f>
        <v>563700</v>
      </c>
      <c r="D11" s="204">
        <f>SUM(D15:D23)</f>
        <v>212700</v>
      </c>
      <c r="E11" s="204">
        <f>SUM(E15:E23)</f>
        <v>200000</v>
      </c>
      <c r="F11" s="204">
        <f>SUM(F15:F23)</f>
        <v>151000</v>
      </c>
      <c r="G11" s="196">
        <f t="shared" ref="G11" si="1">SUM(D11:F11)</f>
        <v>563700</v>
      </c>
    </row>
    <row r="12" spans="1:11" x14ac:dyDescent="0.4">
      <c r="A12" s="203"/>
      <c r="B12" s="200" t="s">
        <v>2</v>
      </c>
      <c r="C12" s="201"/>
      <c r="D12" s="201"/>
      <c r="E12" s="201"/>
      <c r="F12" s="201"/>
    </row>
    <row r="13" spans="1:11" x14ac:dyDescent="0.4">
      <c r="A13" s="119" t="s">
        <v>242</v>
      </c>
      <c r="B13" s="200"/>
      <c r="C13" s="201"/>
      <c r="D13" s="201"/>
      <c r="E13" s="201"/>
      <c r="F13" s="201"/>
    </row>
    <row r="14" spans="1:11" x14ac:dyDescent="0.4">
      <c r="A14" s="119" t="s">
        <v>243</v>
      </c>
      <c r="B14" s="200"/>
      <c r="C14" s="201"/>
      <c r="D14" s="201"/>
      <c r="E14" s="201"/>
      <c r="F14" s="201"/>
    </row>
    <row r="15" spans="1:11" x14ac:dyDescent="0.4">
      <c r="A15" s="15" t="s">
        <v>244</v>
      </c>
      <c r="B15" s="16" t="s">
        <v>1</v>
      </c>
      <c r="C15" s="22">
        <v>341000</v>
      </c>
      <c r="D15" s="131">
        <v>120000</v>
      </c>
      <c r="E15" s="22">
        <v>120000</v>
      </c>
      <c r="F15" s="22">
        <v>101000</v>
      </c>
      <c r="G15" s="196">
        <f>SUM(D15:F15)</f>
        <v>341000</v>
      </c>
    </row>
    <row r="16" spans="1:11" x14ac:dyDescent="0.4">
      <c r="A16" s="119" t="s">
        <v>245</v>
      </c>
      <c r="B16" s="16"/>
      <c r="C16" s="22"/>
      <c r="D16" s="22"/>
      <c r="E16" s="22"/>
      <c r="F16" s="22"/>
      <c r="G16" s="196"/>
    </row>
    <row r="17" spans="1:7" x14ac:dyDescent="0.4">
      <c r="A17" s="15" t="s">
        <v>246</v>
      </c>
      <c r="B17" s="16" t="s">
        <v>1</v>
      </c>
      <c r="C17" s="22">
        <v>90500</v>
      </c>
      <c r="D17" s="22">
        <v>30500</v>
      </c>
      <c r="E17" s="22">
        <v>30000</v>
      </c>
      <c r="F17" s="22">
        <v>30000</v>
      </c>
      <c r="G17" s="196">
        <f t="shared" ref="G17:G24" si="2">SUM(D17:F17)</f>
        <v>90500</v>
      </c>
    </row>
    <row r="18" spans="1:7" x14ac:dyDescent="0.4">
      <c r="A18" s="15" t="s">
        <v>247</v>
      </c>
      <c r="B18" s="16" t="s">
        <v>1</v>
      </c>
      <c r="C18" s="22">
        <v>12800</v>
      </c>
      <c r="D18" s="22">
        <v>12800</v>
      </c>
      <c r="E18" s="22"/>
      <c r="F18" s="22"/>
      <c r="G18" s="196">
        <f t="shared" si="2"/>
        <v>12800</v>
      </c>
    </row>
    <row r="19" spans="1:7" x14ac:dyDescent="0.4">
      <c r="A19" s="119" t="s">
        <v>248</v>
      </c>
      <c r="B19" s="16"/>
      <c r="C19" s="22"/>
      <c r="D19" s="22"/>
      <c r="E19" s="22"/>
      <c r="F19" s="22"/>
      <c r="G19" s="196">
        <f t="shared" si="2"/>
        <v>0</v>
      </c>
    </row>
    <row r="20" spans="1:7" x14ac:dyDescent="0.4">
      <c r="A20" s="15" t="s">
        <v>249</v>
      </c>
      <c r="B20" s="16" t="s">
        <v>1</v>
      </c>
      <c r="C20" s="22">
        <v>25000</v>
      </c>
      <c r="D20" s="22">
        <v>25000</v>
      </c>
      <c r="E20" s="22"/>
      <c r="F20" s="72"/>
      <c r="G20" s="196">
        <f t="shared" si="2"/>
        <v>25000</v>
      </c>
    </row>
    <row r="21" spans="1:7" x14ac:dyDescent="0.4">
      <c r="A21" s="15" t="s">
        <v>250</v>
      </c>
      <c r="B21" s="16" t="s">
        <v>1</v>
      </c>
      <c r="C21" s="22">
        <v>30000</v>
      </c>
      <c r="D21" s="22"/>
      <c r="E21" s="22">
        <v>30000</v>
      </c>
      <c r="F21" s="72"/>
      <c r="G21" s="196">
        <f t="shared" si="2"/>
        <v>30000</v>
      </c>
    </row>
    <row r="22" spans="1:7" x14ac:dyDescent="0.4">
      <c r="A22" s="165" t="s">
        <v>251</v>
      </c>
      <c r="B22" s="160" t="s">
        <v>1</v>
      </c>
      <c r="C22" s="22">
        <v>60000</v>
      </c>
      <c r="D22" s="22">
        <v>20000</v>
      </c>
      <c r="E22" s="22">
        <v>20000</v>
      </c>
      <c r="F22" s="72">
        <v>20000</v>
      </c>
      <c r="G22" s="196"/>
    </row>
    <row r="23" spans="1:7" x14ac:dyDescent="0.4">
      <c r="A23" s="165" t="s">
        <v>252</v>
      </c>
      <c r="B23" s="160" t="s">
        <v>1</v>
      </c>
      <c r="C23" s="22">
        <v>4400</v>
      </c>
      <c r="D23" s="22">
        <v>4400</v>
      </c>
      <c r="E23" s="22"/>
      <c r="F23" s="72"/>
      <c r="G23" s="196">
        <f t="shared" si="2"/>
        <v>4400</v>
      </c>
    </row>
    <row r="24" spans="1:7" x14ac:dyDescent="0.4">
      <c r="A24" s="205" t="s">
        <v>253</v>
      </c>
      <c r="B24" s="206" t="s">
        <v>1</v>
      </c>
      <c r="C24" s="207">
        <f>C26+C54+C59</f>
        <v>94803700</v>
      </c>
      <c r="D24" s="207">
        <f>D26+D54+D59</f>
        <v>46523600</v>
      </c>
      <c r="E24" s="207">
        <f>E26+E54+E59</f>
        <v>47180100</v>
      </c>
      <c r="F24" s="208">
        <f>F26+F54+F59</f>
        <v>1100000</v>
      </c>
      <c r="G24" s="196">
        <f t="shared" si="2"/>
        <v>94803700</v>
      </c>
    </row>
    <row r="25" spans="1:7" x14ac:dyDescent="0.4">
      <c r="A25" s="209"/>
      <c r="B25" s="206" t="s">
        <v>2</v>
      </c>
      <c r="C25" s="207"/>
      <c r="D25" s="210"/>
      <c r="E25" s="210"/>
      <c r="F25" s="210"/>
      <c r="G25" s="196"/>
    </row>
    <row r="26" spans="1:7" x14ac:dyDescent="0.4">
      <c r="A26" s="203" t="s">
        <v>241</v>
      </c>
      <c r="B26" s="200" t="s">
        <v>1</v>
      </c>
      <c r="C26" s="204">
        <f>SUM(C30:C53)</f>
        <v>34747600</v>
      </c>
      <c r="D26" s="204">
        <f>SUM(D30:D53)</f>
        <v>22449400</v>
      </c>
      <c r="E26" s="204">
        <f>SUM(E30:E53)</f>
        <v>11198200</v>
      </c>
      <c r="F26" s="211">
        <f>SUM(F30:F53)</f>
        <v>1100000</v>
      </c>
      <c r="G26" s="196">
        <f t="shared" ref="G26" si="3">SUM(D26:F26)</f>
        <v>34747600</v>
      </c>
    </row>
    <row r="27" spans="1:7" ht="21" customHeight="1" x14ac:dyDescent="0.4">
      <c r="A27" s="203"/>
      <c r="B27" s="200" t="s">
        <v>2</v>
      </c>
      <c r="C27" s="201"/>
      <c r="D27" s="201"/>
      <c r="E27" s="201"/>
      <c r="F27" s="212"/>
    </row>
    <row r="28" spans="1:7" x14ac:dyDescent="0.4">
      <c r="A28" s="119" t="s">
        <v>242</v>
      </c>
      <c r="B28" s="200"/>
      <c r="C28" s="201"/>
      <c r="D28" s="201"/>
      <c r="E28" s="201"/>
      <c r="F28" s="212"/>
    </row>
    <row r="29" spans="1:7" x14ac:dyDescent="0.4">
      <c r="A29" s="213" t="s">
        <v>243</v>
      </c>
      <c r="B29" s="214"/>
      <c r="C29" s="215"/>
      <c r="D29" s="215"/>
      <c r="E29" s="215"/>
      <c r="F29" s="73"/>
      <c r="G29" s="196"/>
    </row>
    <row r="30" spans="1:7" x14ac:dyDescent="0.4">
      <c r="A30" s="267" t="s">
        <v>254</v>
      </c>
      <c r="B30" s="268" t="s">
        <v>1</v>
      </c>
      <c r="C30" s="269">
        <v>2800000</v>
      </c>
      <c r="D30" s="269">
        <v>850000</v>
      </c>
      <c r="E30" s="269">
        <v>850000</v>
      </c>
      <c r="F30" s="269">
        <v>1100000</v>
      </c>
      <c r="G30" s="196">
        <f t="shared" ref="G30:G53" si="4">SUM(D30:F30)</f>
        <v>2800000</v>
      </c>
    </row>
    <row r="31" spans="1:7" ht="36" x14ac:dyDescent="0.4">
      <c r="A31" s="270" t="s">
        <v>364</v>
      </c>
      <c r="B31" s="268" t="s">
        <v>1</v>
      </c>
      <c r="C31" s="269">
        <v>2640000</v>
      </c>
      <c r="D31" s="269">
        <v>1320000</v>
      </c>
      <c r="E31" s="269">
        <v>1320000</v>
      </c>
      <c r="F31" s="269"/>
      <c r="G31" s="196">
        <f t="shared" si="4"/>
        <v>2640000</v>
      </c>
    </row>
    <row r="32" spans="1:7" ht="36" x14ac:dyDescent="0.4">
      <c r="A32" s="228" t="s">
        <v>255</v>
      </c>
      <c r="B32" s="271" t="s">
        <v>1</v>
      </c>
      <c r="C32" s="236">
        <v>4284000</v>
      </c>
      <c r="D32" s="236">
        <v>2142000</v>
      </c>
      <c r="E32" s="236">
        <v>2142000</v>
      </c>
      <c r="F32" s="272"/>
      <c r="G32" s="196">
        <f t="shared" si="4"/>
        <v>4284000</v>
      </c>
    </row>
    <row r="33" spans="1:7" x14ac:dyDescent="0.4">
      <c r="A33" s="216" t="s">
        <v>245</v>
      </c>
      <c r="B33" s="217"/>
      <c r="C33" s="180"/>
      <c r="D33" s="180"/>
      <c r="E33" s="180"/>
      <c r="F33" s="180"/>
      <c r="G33" s="196"/>
    </row>
    <row r="34" spans="1:7" x14ac:dyDescent="0.4">
      <c r="A34" s="15" t="s">
        <v>256</v>
      </c>
      <c r="B34" s="16" t="s">
        <v>1</v>
      </c>
      <c r="C34" s="22">
        <v>140000</v>
      </c>
      <c r="D34" s="22"/>
      <c r="E34" s="22">
        <v>140000</v>
      </c>
      <c r="F34" s="22"/>
      <c r="G34" s="196">
        <f t="shared" si="4"/>
        <v>140000</v>
      </c>
    </row>
    <row r="35" spans="1:7" x14ac:dyDescent="0.4">
      <c r="A35" s="15" t="s">
        <v>257</v>
      </c>
      <c r="B35" s="16" t="s">
        <v>1</v>
      </c>
      <c r="C35" s="22">
        <v>3500000</v>
      </c>
      <c r="D35" s="22">
        <v>1000000</v>
      </c>
      <c r="E35" s="22">
        <v>2500000</v>
      </c>
      <c r="F35" s="22"/>
      <c r="G35" s="196">
        <f t="shared" si="4"/>
        <v>3500000</v>
      </c>
    </row>
    <row r="36" spans="1:7" x14ac:dyDescent="0.4">
      <c r="A36" s="15" t="s">
        <v>258</v>
      </c>
      <c r="B36" s="16" t="s">
        <v>1</v>
      </c>
      <c r="C36" s="22">
        <v>20000</v>
      </c>
      <c r="D36" s="22"/>
      <c r="E36" s="22">
        <v>20000</v>
      </c>
      <c r="F36" s="22"/>
      <c r="G36" s="196">
        <f t="shared" si="4"/>
        <v>20000</v>
      </c>
    </row>
    <row r="37" spans="1:7" x14ac:dyDescent="0.4">
      <c r="A37" s="15" t="s">
        <v>259</v>
      </c>
      <c r="B37" s="16" t="s">
        <v>1</v>
      </c>
      <c r="C37" s="22">
        <v>5745600</v>
      </c>
      <c r="D37" s="22">
        <v>5745600</v>
      </c>
      <c r="E37" s="22"/>
      <c r="F37" s="22"/>
      <c r="G37" s="196">
        <f t="shared" si="4"/>
        <v>5745600</v>
      </c>
    </row>
    <row r="38" spans="1:7" ht="36" x14ac:dyDescent="0.4">
      <c r="A38" s="218" t="s">
        <v>260</v>
      </c>
      <c r="B38" s="16" t="s">
        <v>1</v>
      </c>
      <c r="C38" s="22">
        <v>4514400</v>
      </c>
      <c r="D38" s="22">
        <v>4514400</v>
      </c>
      <c r="E38" s="22"/>
      <c r="F38" s="22"/>
      <c r="G38" s="196">
        <f t="shared" si="4"/>
        <v>4514400</v>
      </c>
    </row>
    <row r="39" spans="1:7" x14ac:dyDescent="0.4">
      <c r="A39" s="15" t="s">
        <v>261</v>
      </c>
      <c r="B39" s="16" t="s">
        <v>1</v>
      </c>
      <c r="C39" s="22">
        <v>1166400</v>
      </c>
      <c r="D39" s="22">
        <v>1166400</v>
      </c>
      <c r="E39" s="22"/>
      <c r="F39" s="22"/>
      <c r="G39" s="196">
        <f t="shared" si="4"/>
        <v>1166400</v>
      </c>
    </row>
    <row r="40" spans="1:7" ht="36" x14ac:dyDescent="0.4">
      <c r="A40" s="218" t="s">
        <v>262</v>
      </c>
      <c r="B40" s="16" t="s">
        <v>1</v>
      </c>
      <c r="C40" s="22">
        <v>380000</v>
      </c>
      <c r="D40" s="22">
        <v>380000</v>
      </c>
      <c r="E40" s="22"/>
      <c r="F40" s="22"/>
      <c r="G40" s="196">
        <f t="shared" si="4"/>
        <v>380000</v>
      </c>
    </row>
    <row r="41" spans="1:7" ht="36" x14ac:dyDescent="0.4">
      <c r="A41" s="218" t="s">
        <v>263</v>
      </c>
      <c r="B41" s="16" t="s">
        <v>1</v>
      </c>
      <c r="C41" s="22">
        <v>1721000</v>
      </c>
      <c r="D41" s="22">
        <v>1721000</v>
      </c>
      <c r="E41" s="22"/>
      <c r="F41" s="22"/>
      <c r="G41" s="196">
        <f t="shared" si="4"/>
        <v>1721000</v>
      </c>
    </row>
    <row r="42" spans="1:7" ht="36" x14ac:dyDescent="0.4">
      <c r="A42" s="218" t="s">
        <v>264</v>
      </c>
      <c r="B42" s="16" t="s">
        <v>1</v>
      </c>
      <c r="C42" s="22">
        <v>3610000</v>
      </c>
      <c r="D42" s="22">
        <v>3610000</v>
      </c>
      <c r="E42" s="22"/>
      <c r="F42" s="22"/>
      <c r="G42" s="196">
        <f t="shared" si="4"/>
        <v>3610000</v>
      </c>
    </row>
    <row r="43" spans="1:7" x14ac:dyDescent="0.4">
      <c r="A43" s="119" t="s">
        <v>248</v>
      </c>
      <c r="B43" s="16"/>
      <c r="C43" s="22"/>
      <c r="D43" s="22"/>
      <c r="E43" s="22"/>
      <c r="F43" s="22"/>
      <c r="G43" s="196"/>
    </row>
    <row r="44" spans="1:7" x14ac:dyDescent="0.4">
      <c r="A44" s="15" t="s">
        <v>265</v>
      </c>
      <c r="B44" s="16" t="s">
        <v>1</v>
      </c>
      <c r="C44" s="22">
        <v>1002400</v>
      </c>
      <c r="D44" s="22"/>
      <c r="E44" s="22">
        <v>1002400</v>
      </c>
      <c r="F44" s="22"/>
      <c r="G44" s="196">
        <f t="shared" ref="G44" si="5">SUM(D44:F44)</f>
        <v>1002400</v>
      </c>
    </row>
    <row r="45" spans="1:7" x14ac:dyDescent="0.4">
      <c r="A45" s="15" t="s">
        <v>266</v>
      </c>
      <c r="B45" s="16" t="s">
        <v>1</v>
      </c>
      <c r="C45" s="22">
        <v>14000</v>
      </c>
      <c r="D45" s="22"/>
      <c r="E45" s="22">
        <v>14000</v>
      </c>
      <c r="F45" s="22"/>
      <c r="G45" s="196">
        <f t="shared" si="4"/>
        <v>14000</v>
      </c>
    </row>
    <row r="46" spans="1:7" x14ac:dyDescent="0.4">
      <c r="A46" s="15" t="s">
        <v>267</v>
      </c>
      <c r="B46" s="16" t="s">
        <v>1</v>
      </c>
      <c r="C46" s="22">
        <v>1807800</v>
      </c>
      <c r="D46" s="22"/>
      <c r="E46" s="22">
        <v>1807800</v>
      </c>
      <c r="F46" s="22"/>
      <c r="G46" s="196">
        <f t="shared" si="4"/>
        <v>1807800</v>
      </c>
    </row>
    <row r="47" spans="1:7" x14ac:dyDescent="0.4">
      <c r="A47" s="15" t="s">
        <v>268</v>
      </c>
      <c r="B47" s="16" t="s">
        <v>1</v>
      </c>
      <c r="C47" s="22">
        <v>30000</v>
      </c>
      <c r="D47" s="22"/>
      <c r="E47" s="22">
        <v>30000</v>
      </c>
      <c r="F47" s="22"/>
      <c r="G47" s="196">
        <f t="shared" si="4"/>
        <v>30000</v>
      </c>
    </row>
    <row r="48" spans="1:7" x14ac:dyDescent="0.4">
      <c r="A48" s="15" t="s">
        <v>269</v>
      </c>
      <c r="B48" s="16" t="s">
        <v>1</v>
      </c>
      <c r="C48" s="22">
        <v>987500</v>
      </c>
      <c r="D48" s="22"/>
      <c r="E48" s="22">
        <v>987500</v>
      </c>
      <c r="F48" s="22"/>
      <c r="G48" s="196">
        <f t="shared" si="4"/>
        <v>987500</v>
      </c>
    </row>
    <row r="49" spans="1:7" x14ac:dyDescent="0.4">
      <c r="A49" s="15" t="s">
        <v>270</v>
      </c>
      <c r="B49" s="16" t="s">
        <v>1</v>
      </c>
      <c r="C49" s="22">
        <v>243000</v>
      </c>
      <c r="D49" s="22"/>
      <c r="E49" s="22">
        <v>243000</v>
      </c>
      <c r="F49" s="22"/>
      <c r="G49" s="196">
        <f t="shared" si="4"/>
        <v>243000</v>
      </c>
    </row>
    <row r="50" spans="1:7" x14ac:dyDescent="0.4">
      <c r="A50" s="15" t="s">
        <v>271</v>
      </c>
      <c r="B50" s="219" t="s">
        <v>1</v>
      </c>
      <c r="C50" s="164">
        <v>4500</v>
      </c>
      <c r="D50" s="164"/>
      <c r="E50" s="164">
        <v>4500</v>
      </c>
      <c r="F50" s="164"/>
      <c r="G50" s="196">
        <f t="shared" si="4"/>
        <v>4500</v>
      </c>
    </row>
    <row r="51" spans="1:7" x14ac:dyDescent="0.4">
      <c r="A51" s="165" t="s">
        <v>272</v>
      </c>
      <c r="B51" s="166" t="s">
        <v>1</v>
      </c>
      <c r="C51" s="167">
        <v>23800</v>
      </c>
      <c r="D51" s="167"/>
      <c r="E51" s="167">
        <v>23800</v>
      </c>
      <c r="F51" s="167"/>
      <c r="G51" s="196">
        <f t="shared" si="4"/>
        <v>23800</v>
      </c>
    </row>
    <row r="52" spans="1:7" x14ac:dyDescent="0.4">
      <c r="A52" s="220" t="s">
        <v>273</v>
      </c>
      <c r="B52" s="217" t="s">
        <v>1</v>
      </c>
      <c r="C52" s="180">
        <v>21000</v>
      </c>
      <c r="D52" s="180"/>
      <c r="E52" s="180">
        <v>21000</v>
      </c>
      <c r="F52" s="180"/>
      <c r="G52" s="196">
        <f t="shared" si="4"/>
        <v>21000</v>
      </c>
    </row>
    <row r="53" spans="1:7" x14ac:dyDescent="0.4">
      <c r="A53" s="218" t="s">
        <v>274</v>
      </c>
      <c r="B53" s="219" t="s">
        <v>1</v>
      </c>
      <c r="C53" s="164">
        <v>92200</v>
      </c>
      <c r="D53" s="164"/>
      <c r="E53" s="164">
        <v>92200</v>
      </c>
      <c r="F53" s="164"/>
      <c r="G53" s="196">
        <f t="shared" si="4"/>
        <v>92200</v>
      </c>
    </row>
    <row r="54" spans="1:7" x14ac:dyDescent="0.4">
      <c r="A54" s="273" t="s">
        <v>275</v>
      </c>
      <c r="B54" s="274" t="s">
        <v>1</v>
      </c>
      <c r="C54" s="275">
        <f>C56+C57+C58</f>
        <v>45449300</v>
      </c>
      <c r="D54" s="276">
        <f t="shared" ref="D54:F54" si="6">D56+D57+D58</f>
        <v>21421600</v>
      </c>
      <c r="E54" s="276">
        <f t="shared" si="6"/>
        <v>24027700</v>
      </c>
      <c r="F54" s="277">
        <f t="shared" si="6"/>
        <v>0</v>
      </c>
      <c r="G54" s="196">
        <f t="shared" ref="G54:G58" si="7">SUM(D54:F54)</f>
        <v>45449300</v>
      </c>
    </row>
    <row r="55" spans="1:7" x14ac:dyDescent="0.4">
      <c r="A55" s="278"/>
      <c r="B55" s="279" t="s">
        <v>2</v>
      </c>
      <c r="C55" s="221"/>
      <c r="D55" s="221"/>
      <c r="E55" s="221"/>
      <c r="F55" s="221"/>
    </row>
    <row r="56" spans="1:7" x14ac:dyDescent="0.4">
      <c r="A56" s="227" t="s">
        <v>276</v>
      </c>
      <c r="B56" s="16" t="s">
        <v>1</v>
      </c>
      <c r="C56" s="22">
        <v>4793900</v>
      </c>
      <c r="D56" s="22">
        <v>1093900</v>
      </c>
      <c r="E56" s="22">
        <v>3700000</v>
      </c>
      <c r="F56" s="22"/>
      <c r="G56" s="196">
        <f t="shared" ref="G56" si="8">SUM(D56:F56)</f>
        <v>4793900</v>
      </c>
    </row>
    <row r="57" spans="1:7" x14ac:dyDescent="0.4">
      <c r="A57" s="15" t="s">
        <v>277</v>
      </c>
      <c r="B57" s="16" t="s">
        <v>1</v>
      </c>
      <c r="C57" s="22">
        <v>20900400</v>
      </c>
      <c r="D57" s="22">
        <v>10450200</v>
      </c>
      <c r="E57" s="22">
        <v>10450200</v>
      </c>
      <c r="F57" s="22"/>
      <c r="G57" s="196">
        <f t="shared" si="7"/>
        <v>20900400</v>
      </c>
    </row>
    <row r="58" spans="1:7" x14ac:dyDescent="0.4">
      <c r="A58" s="15" t="s">
        <v>278</v>
      </c>
      <c r="B58" s="16" t="s">
        <v>1</v>
      </c>
      <c r="C58" s="22">
        <v>19755000</v>
      </c>
      <c r="D58" s="22">
        <v>9877500</v>
      </c>
      <c r="E58" s="22">
        <v>9877500</v>
      </c>
      <c r="F58" s="22"/>
      <c r="G58" s="196">
        <f t="shared" si="7"/>
        <v>19755000</v>
      </c>
    </row>
    <row r="59" spans="1:7" x14ac:dyDescent="0.4">
      <c r="A59" s="119" t="s">
        <v>279</v>
      </c>
      <c r="B59" s="223" t="s">
        <v>1</v>
      </c>
      <c r="C59" s="204">
        <f>SUM(C61:C74)</f>
        <v>14606800</v>
      </c>
      <c r="D59" s="204">
        <f>SUM(D61:D74)</f>
        <v>2652600</v>
      </c>
      <c r="E59" s="204">
        <f>SUM(E61:E74)</f>
        <v>11954200</v>
      </c>
      <c r="F59" s="204">
        <f>SUM(F61:F74)</f>
        <v>0</v>
      </c>
      <c r="G59" s="196">
        <f>SUM(D59:F59)</f>
        <v>14606800</v>
      </c>
    </row>
    <row r="60" spans="1:7" x14ac:dyDescent="0.4">
      <c r="A60" s="222"/>
      <c r="B60" s="223" t="s">
        <v>2</v>
      </c>
      <c r="C60" s="204"/>
      <c r="D60" s="204"/>
      <c r="E60" s="204"/>
      <c r="F60" s="204"/>
    </row>
    <row r="61" spans="1:7" ht="36" x14ac:dyDescent="0.4">
      <c r="A61" s="218" t="s">
        <v>280</v>
      </c>
      <c r="B61" s="16" t="s">
        <v>1</v>
      </c>
      <c r="C61" s="22">
        <v>56500</v>
      </c>
      <c r="D61" s="22"/>
      <c r="E61" s="22">
        <v>56500</v>
      </c>
      <c r="F61" s="22"/>
      <c r="G61" s="196">
        <f t="shared" ref="G61:G75" si="9">SUM(D61:F61)</f>
        <v>56500</v>
      </c>
    </row>
    <row r="62" spans="1:7" ht="36" x14ac:dyDescent="0.4">
      <c r="A62" s="218" t="s">
        <v>281</v>
      </c>
      <c r="B62" s="16" t="s">
        <v>1</v>
      </c>
      <c r="C62" s="164">
        <v>1647000</v>
      </c>
      <c r="D62" s="164">
        <v>1647000</v>
      </c>
      <c r="E62" s="164"/>
      <c r="F62" s="164"/>
      <c r="G62" s="196">
        <f t="shared" si="9"/>
        <v>1647000</v>
      </c>
    </row>
    <row r="63" spans="1:7" x14ac:dyDescent="0.4">
      <c r="A63" s="20" t="s">
        <v>282</v>
      </c>
      <c r="B63" s="214" t="s">
        <v>1</v>
      </c>
      <c r="C63" s="215">
        <v>10600</v>
      </c>
      <c r="D63" s="215"/>
      <c r="E63" s="215">
        <v>10600</v>
      </c>
      <c r="F63" s="215"/>
      <c r="G63" s="196">
        <f t="shared" si="9"/>
        <v>10600</v>
      </c>
    </row>
    <row r="64" spans="1:7" ht="36" x14ac:dyDescent="0.4">
      <c r="A64" s="224" t="s">
        <v>283</v>
      </c>
      <c r="B64" s="225" t="s">
        <v>1</v>
      </c>
      <c r="C64" s="226">
        <v>3951000</v>
      </c>
      <c r="D64" s="226"/>
      <c r="E64" s="226">
        <v>3951000</v>
      </c>
      <c r="F64" s="226"/>
      <c r="G64" s="196">
        <f t="shared" si="9"/>
        <v>3951000</v>
      </c>
    </row>
    <row r="65" spans="1:7" x14ac:dyDescent="0.4">
      <c r="A65" s="227" t="s">
        <v>284</v>
      </c>
      <c r="B65" s="217" t="s">
        <v>1</v>
      </c>
      <c r="C65" s="180">
        <v>27400</v>
      </c>
      <c r="D65" s="180"/>
      <c r="E65" s="180">
        <v>27400</v>
      </c>
      <c r="F65" s="180"/>
      <c r="G65" s="196">
        <f t="shared" si="9"/>
        <v>27400</v>
      </c>
    </row>
    <row r="66" spans="1:7" x14ac:dyDescent="0.4">
      <c r="A66" s="165" t="s">
        <v>285</v>
      </c>
      <c r="B66" s="217" t="s">
        <v>1</v>
      </c>
      <c r="C66" s="180">
        <v>6152600</v>
      </c>
      <c r="D66" s="180"/>
      <c r="E66" s="180">
        <v>6152600</v>
      </c>
      <c r="F66" s="180"/>
      <c r="G66" s="196">
        <f t="shared" si="9"/>
        <v>6152600</v>
      </c>
    </row>
    <row r="67" spans="1:7" x14ac:dyDescent="0.4">
      <c r="A67" s="227" t="s">
        <v>286</v>
      </c>
      <c r="B67" s="217" t="s">
        <v>1</v>
      </c>
      <c r="C67" s="180">
        <v>1550500</v>
      </c>
      <c r="D67" s="180"/>
      <c r="E67" s="180">
        <v>1550500</v>
      </c>
      <c r="F67" s="180"/>
      <c r="G67" s="196">
        <f t="shared" si="9"/>
        <v>1550500</v>
      </c>
    </row>
    <row r="68" spans="1:7" ht="36" x14ac:dyDescent="0.4">
      <c r="A68" s="218" t="s">
        <v>287</v>
      </c>
      <c r="B68" s="16" t="s">
        <v>1</v>
      </c>
      <c r="C68" s="22">
        <v>68100</v>
      </c>
      <c r="D68" s="22">
        <v>46200</v>
      </c>
      <c r="E68" s="22">
        <v>21900</v>
      </c>
      <c r="F68" s="22"/>
      <c r="G68" s="196">
        <f t="shared" si="9"/>
        <v>68100</v>
      </c>
    </row>
    <row r="69" spans="1:7" ht="36" x14ac:dyDescent="0.4">
      <c r="A69" s="218" t="s">
        <v>288</v>
      </c>
      <c r="B69" s="219" t="s">
        <v>1</v>
      </c>
      <c r="C69" s="164">
        <v>17000</v>
      </c>
      <c r="D69" s="164">
        <v>17000</v>
      </c>
      <c r="E69" s="164"/>
      <c r="F69" s="164"/>
      <c r="G69" s="196">
        <f t="shared" si="9"/>
        <v>17000</v>
      </c>
    </row>
    <row r="70" spans="1:7" ht="36" x14ac:dyDescent="0.4">
      <c r="A70" s="228" t="s">
        <v>289</v>
      </c>
      <c r="B70" s="166" t="s">
        <v>1</v>
      </c>
      <c r="C70" s="167">
        <v>93700</v>
      </c>
      <c r="D70" s="167"/>
      <c r="E70" s="167">
        <v>93700</v>
      </c>
      <c r="F70" s="167"/>
      <c r="G70" s="196">
        <f t="shared" si="9"/>
        <v>93700</v>
      </c>
    </row>
    <row r="71" spans="1:7" x14ac:dyDescent="0.4">
      <c r="A71" s="227" t="s">
        <v>290</v>
      </c>
      <c r="B71" s="217" t="s">
        <v>1</v>
      </c>
      <c r="C71" s="180">
        <v>10000</v>
      </c>
      <c r="D71" s="180">
        <v>10000</v>
      </c>
      <c r="E71" s="180"/>
      <c r="F71" s="180"/>
      <c r="G71" s="196">
        <f t="shared" si="9"/>
        <v>10000</v>
      </c>
    </row>
    <row r="72" spans="1:7" ht="36" x14ac:dyDescent="0.4">
      <c r="A72" s="218" t="s">
        <v>291</v>
      </c>
      <c r="B72" s="16" t="s">
        <v>1</v>
      </c>
      <c r="C72" s="22">
        <v>578400</v>
      </c>
      <c r="D72" s="22">
        <v>578400</v>
      </c>
      <c r="E72" s="22"/>
      <c r="F72" s="22"/>
      <c r="G72" s="196">
        <f t="shared" si="9"/>
        <v>578400</v>
      </c>
    </row>
    <row r="73" spans="1:7" ht="36" x14ac:dyDescent="0.4">
      <c r="A73" s="218" t="s">
        <v>292</v>
      </c>
      <c r="B73" s="16" t="s">
        <v>1</v>
      </c>
      <c r="C73" s="22">
        <v>90000</v>
      </c>
      <c r="D73" s="22"/>
      <c r="E73" s="22">
        <v>90000</v>
      </c>
      <c r="F73" s="22"/>
      <c r="G73" s="196">
        <f t="shared" si="9"/>
        <v>90000</v>
      </c>
    </row>
    <row r="74" spans="1:7" x14ac:dyDescent="0.4">
      <c r="A74" s="165" t="s">
        <v>365</v>
      </c>
      <c r="B74" s="160" t="s">
        <v>1</v>
      </c>
      <c r="C74" s="22">
        <v>354000</v>
      </c>
      <c r="D74" s="22">
        <v>354000</v>
      </c>
      <c r="E74" s="22"/>
      <c r="F74" s="22"/>
      <c r="G74" s="196">
        <f t="shared" si="9"/>
        <v>354000</v>
      </c>
    </row>
    <row r="75" spans="1:7" ht="19.5" customHeight="1" x14ac:dyDescent="0.4">
      <c r="A75" s="372" t="s">
        <v>293</v>
      </c>
      <c r="B75" s="229" t="s">
        <v>1</v>
      </c>
      <c r="C75" s="230">
        <f>C7</f>
        <v>95367400</v>
      </c>
      <c r="D75" s="230">
        <f t="shared" ref="D75:F75" si="10">D7</f>
        <v>46736300</v>
      </c>
      <c r="E75" s="230">
        <f t="shared" si="10"/>
        <v>47380100</v>
      </c>
      <c r="F75" s="230">
        <f t="shared" si="10"/>
        <v>1251000</v>
      </c>
      <c r="G75" s="196">
        <f t="shared" si="9"/>
        <v>95367400</v>
      </c>
    </row>
    <row r="76" spans="1:7" ht="28.5" customHeight="1" x14ac:dyDescent="0.4">
      <c r="A76" s="371"/>
      <c r="B76" s="231" t="s">
        <v>2</v>
      </c>
      <c r="C76" s="232"/>
      <c r="D76" s="232"/>
      <c r="E76" s="232"/>
      <c r="F76" s="232"/>
    </row>
    <row r="77" spans="1:7" ht="17.25" customHeight="1" x14ac:dyDescent="0.4">
      <c r="A77" s="184"/>
    </row>
    <row r="78" spans="1:7" ht="17.25" customHeight="1" x14ac:dyDescent="0.4">
      <c r="A78" s="184"/>
    </row>
    <row r="79" spans="1:7" ht="21.75" customHeight="1" x14ac:dyDescent="0.4">
      <c r="A79" s="184" t="s">
        <v>7</v>
      </c>
    </row>
    <row r="80" spans="1:7" ht="22.5" customHeight="1" x14ac:dyDescent="0.4"/>
    <row r="81" ht="14.25" customHeight="1" x14ac:dyDescent="0.4"/>
    <row r="82" ht="14.25" customHeight="1" x14ac:dyDescent="0.4"/>
    <row r="83" ht="14.25" customHeight="1" x14ac:dyDescent="0.4"/>
    <row r="84" ht="14.25" customHeight="1" x14ac:dyDescent="0.4"/>
    <row r="85" ht="14.25" customHeight="1" x14ac:dyDescent="0.4"/>
    <row r="86" ht="14.25" customHeight="1" x14ac:dyDescent="0.4"/>
    <row r="87" ht="14.25" customHeight="1" x14ac:dyDescent="0.4"/>
    <row r="88" ht="14.25" customHeight="1" x14ac:dyDescent="0.4"/>
    <row r="89" ht="14.25" customHeight="1" x14ac:dyDescent="0.4"/>
    <row r="90" ht="14.25" customHeight="1" x14ac:dyDescent="0.4"/>
    <row r="91" ht="14.25" customHeight="1" x14ac:dyDescent="0.4"/>
    <row r="92" ht="14.25" customHeight="1" x14ac:dyDescent="0.4"/>
    <row r="93" ht="14.25" customHeight="1" x14ac:dyDescent="0.4"/>
    <row r="94" ht="14.25" customHeight="1" x14ac:dyDescent="0.4"/>
    <row r="95" ht="14.25" customHeight="1" x14ac:dyDescent="0.4"/>
    <row r="96" ht="14.25" customHeight="1" x14ac:dyDescent="0.4"/>
    <row r="97" ht="14.25" customHeight="1" x14ac:dyDescent="0.4"/>
    <row r="98" ht="14.25" customHeight="1" x14ac:dyDescent="0.4"/>
    <row r="99" ht="14.25" customHeight="1" x14ac:dyDescent="0.4"/>
    <row r="100" ht="14.25" customHeight="1" x14ac:dyDescent="0.4"/>
    <row r="101" ht="14.25" customHeight="1" x14ac:dyDescent="0.4"/>
    <row r="102" ht="14.25" customHeight="1" x14ac:dyDescent="0.4"/>
    <row r="103" ht="14.25" customHeight="1" x14ac:dyDescent="0.4"/>
    <row r="104" ht="14.25" customHeight="1" x14ac:dyDescent="0.4"/>
    <row r="105" ht="14.25" customHeight="1" x14ac:dyDescent="0.4"/>
    <row r="106" ht="14.25" customHeight="1" x14ac:dyDescent="0.4"/>
    <row r="107" ht="14.25" customHeight="1" x14ac:dyDescent="0.4"/>
    <row r="108" ht="14.25" customHeight="1" x14ac:dyDescent="0.4"/>
    <row r="109" ht="14.25" customHeight="1" x14ac:dyDescent="0.4"/>
    <row r="110" ht="14.25" customHeight="1" x14ac:dyDescent="0.4"/>
    <row r="111" ht="14.25" customHeight="1" x14ac:dyDescent="0.4"/>
    <row r="112" ht="14.25" customHeight="1" x14ac:dyDescent="0.4"/>
    <row r="113" ht="14.25" customHeight="1" x14ac:dyDescent="0.4"/>
    <row r="114" ht="14.25" customHeight="1" x14ac:dyDescent="0.4"/>
    <row r="115" ht="14.25" customHeight="1" x14ac:dyDescent="0.4"/>
    <row r="116" ht="14.25" customHeight="1" x14ac:dyDescent="0.4"/>
    <row r="117" ht="14.25" customHeight="1" x14ac:dyDescent="0.4"/>
    <row r="118" ht="14.25" customHeight="1" x14ac:dyDescent="0.4"/>
    <row r="119" ht="14.25" customHeight="1" x14ac:dyDescent="0.4"/>
    <row r="120" ht="14.25" customHeight="1" x14ac:dyDescent="0.4"/>
    <row r="121" ht="14.25" customHeight="1" x14ac:dyDescent="0.4"/>
    <row r="122" ht="14.25" customHeight="1" x14ac:dyDescent="0.4"/>
    <row r="123" ht="14.25" customHeight="1" x14ac:dyDescent="0.4"/>
    <row r="124" ht="14.25" customHeight="1" x14ac:dyDescent="0.4"/>
    <row r="125" ht="14.25" customHeight="1" x14ac:dyDescent="0.4"/>
    <row r="126" ht="14.25" customHeight="1" x14ac:dyDescent="0.4"/>
    <row r="127" ht="14.25" customHeight="1" x14ac:dyDescent="0.4"/>
    <row r="128" ht="14.25" customHeight="1" x14ac:dyDescent="0.4"/>
    <row r="129" ht="14.25" customHeight="1" x14ac:dyDescent="0.4"/>
    <row r="130" ht="14.25" customHeight="1" x14ac:dyDescent="0.4"/>
    <row r="131" ht="14.25" customHeight="1" x14ac:dyDescent="0.4"/>
    <row r="132" ht="14.25" customHeight="1" x14ac:dyDescent="0.4"/>
    <row r="133" ht="14.25" customHeight="1" x14ac:dyDescent="0.4"/>
    <row r="134" ht="14.25" customHeight="1" x14ac:dyDescent="0.4"/>
    <row r="135" ht="14.25" customHeight="1" x14ac:dyDescent="0.4"/>
    <row r="136" ht="14.25" customHeight="1" x14ac:dyDescent="0.4"/>
    <row r="137" ht="14.25" customHeight="1" x14ac:dyDescent="0.4"/>
    <row r="138" ht="14.25" customHeight="1" x14ac:dyDescent="0.4"/>
    <row r="139" ht="14.25" customHeight="1" x14ac:dyDescent="0.4"/>
    <row r="140" ht="14.25" customHeight="1" x14ac:dyDescent="0.4"/>
    <row r="141" ht="14.25" customHeight="1" x14ac:dyDescent="0.4"/>
    <row r="142" ht="14.25" customHeight="1" x14ac:dyDescent="0.4"/>
    <row r="143" ht="14.25" customHeight="1" x14ac:dyDescent="0.4"/>
    <row r="144" ht="14.25" customHeight="1" x14ac:dyDescent="0.4"/>
    <row r="145" ht="14.25" customHeight="1" x14ac:dyDescent="0.4"/>
    <row r="146" ht="14.25" customHeight="1" x14ac:dyDescent="0.4"/>
    <row r="147" ht="14.25" customHeight="1" x14ac:dyDescent="0.4"/>
    <row r="148" ht="14.25" customHeight="1" x14ac:dyDescent="0.4"/>
    <row r="149" ht="14.25" customHeight="1" x14ac:dyDescent="0.4"/>
  </sheetData>
  <mergeCells count="3">
    <mergeCell ref="A1:F1"/>
    <mergeCell ref="A5:A6"/>
    <mergeCell ref="A75:A76"/>
  </mergeCells>
  <printOptions horizontalCentered="1"/>
  <pageMargins left="0" right="0" top="0.5" bottom="0" header="0" footer="0"/>
  <pageSetup paperSize="9" scale="96" orientation="portrait" r:id="rId1"/>
  <rowBreaks count="3" manualBreakCount="3">
    <brk id="32" max="5" man="1"/>
    <brk id="50" max="5" man="1"/>
    <brk id="71" max="5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zoomScale="90" zoomScaleNormal="90" workbookViewId="0">
      <selection activeCell="E97" sqref="E97"/>
    </sheetView>
  </sheetViews>
  <sheetFormatPr defaultColWidth="16.25" defaultRowHeight="14" x14ac:dyDescent="0.3"/>
  <cols>
    <col min="1" max="1" width="37.75" style="42" customWidth="1"/>
    <col min="2" max="2" width="7" style="42" customWidth="1"/>
    <col min="3" max="3" width="6.1640625" style="42" hidden="1" customWidth="1"/>
    <col min="4" max="4" width="8.25" style="42" hidden="1" customWidth="1"/>
    <col min="5" max="7" width="11.75" style="42" customWidth="1"/>
    <col min="8" max="8" width="11.58203125" style="42" customWidth="1"/>
    <col min="9" max="16384" width="16.25" style="42"/>
  </cols>
  <sheetData>
    <row r="1" spans="1:8" ht="24" customHeight="1" x14ac:dyDescent="0.45">
      <c r="A1" s="339" t="s">
        <v>72</v>
      </c>
      <c r="B1" s="326"/>
      <c r="C1" s="326"/>
      <c r="D1" s="326"/>
      <c r="E1" s="326"/>
      <c r="F1" s="326"/>
      <c r="G1" s="326"/>
      <c r="H1" s="326"/>
    </row>
    <row r="2" spans="1:8" ht="24" customHeight="1" x14ac:dyDescent="0.45">
      <c r="A2" s="78"/>
      <c r="B2" s="78"/>
      <c r="C2" s="78"/>
      <c r="D2" s="78"/>
      <c r="E2" s="78"/>
      <c r="F2" s="78"/>
      <c r="G2" s="78"/>
      <c r="H2" s="78"/>
    </row>
    <row r="3" spans="1:8" ht="54.75" customHeight="1" x14ac:dyDescent="0.45">
      <c r="A3" s="340" t="s">
        <v>9</v>
      </c>
      <c r="B3" s="335"/>
      <c r="C3" s="335"/>
      <c r="D3" s="336"/>
      <c r="E3" s="337" t="s">
        <v>11</v>
      </c>
      <c r="F3" s="335"/>
      <c r="G3" s="335"/>
      <c r="H3" s="338"/>
    </row>
    <row r="4" spans="1:8" ht="24" customHeight="1" x14ac:dyDescent="0.45">
      <c r="A4" s="341" t="s">
        <v>89</v>
      </c>
      <c r="B4" s="326"/>
      <c r="C4" s="326"/>
      <c r="D4" s="327"/>
      <c r="E4" s="328" t="s">
        <v>92</v>
      </c>
      <c r="F4" s="326"/>
      <c r="G4" s="326"/>
      <c r="H4" s="354"/>
    </row>
    <row r="5" spans="1:8" ht="24" customHeight="1" x14ac:dyDescent="0.45">
      <c r="A5" s="325" t="s">
        <v>90</v>
      </c>
      <c r="B5" s="342"/>
      <c r="C5" s="342"/>
      <c r="D5" s="343"/>
      <c r="E5" s="328" t="s">
        <v>93</v>
      </c>
      <c r="F5" s="342"/>
      <c r="G5" s="342"/>
      <c r="H5" s="344"/>
    </row>
    <row r="6" spans="1:8" ht="20.5" x14ac:dyDescent="0.3">
      <c r="A6" s="345" t="s">
        <v>91</v>
      </c>
      <c r="B6" s="346"/>
      <c r="C6" s="346"/>
      <c r="D6" s="347"/>
      <c r="E6" s="348"/>
      <c r="F6" s="349"/>
      <c r="G6" s="349"/>
      <c r="H6" s="350"/>
    </row>
    <row r="7" spans="1:8" ht="24" customHeight="1" x14ac:dyDescent="0.45">
      <c r="A7" s="351" t="s">
        <v>94</v>
      </c>
      <c r="B7" s="331"/>
      <c r="C7" s="331"/>
      <c r="D7" s="332"/>
      <c r="E7" s="352" t="s">
        <v>95</v>
      </c>
      <c r="F7" s="331"/>
      <c r="G7" s="331"/>
      <c r="H7" s="333"/>
    </row>
    <row r="8" spans="1:8" ht="24" customHeight="1" x14ac:dyDescent="0.45">
      <c r="A8" s="116"/>
      <c r="B8" s="117"/>
      <c r="C8" s="118"/>
      <c r="D8" s="118"/>
      <c r="E8" s="118"/>
      <c r="F8" s="118"/>
      <c r="G8" s="118"/>
      <c r="H8" s="118"/>
    </row>
    <row r="9" spans="1:8" ht="24" customHeight="1" x14ac:dyDescent="0.45">
      <c r="A9" s="44"/>
      <c r="B9" s="43"/>
      <c r="C9" s="44"/>
      <c r="D9" s="44"/>
      <c r="E9" s="44"/>
      <c r="F9" s="44"/>
      <c r="G9" s="44"/>
      <c r="H9" s="44"/>
    </row>
    <row r="10" spans="1:8" ht="24" customHeight="1" x14ac:dyDescent="0.3">
      <c r="A10" s="355"/>
      <c r="B10" s="331"/>
      <c r="C10" s="331"/>
      <c r="D10" s="331"/>
      <c r="E10" s="331"/>
      <c r="F10" s="331"/>
      <c r="G10" s="331"/>
      <c r="H10" s="331"/>
    </row>
    <row r="11" spans="1:8" ht="54.75" customHeight="1" x14ac:dyDescent="0.45">
      <c r="A11" s="334" t="s">
        <v>10</v>
      </c>
      <c r="B11" s="335"/>
      <c r="C11" s="335"/>
      <c r="D11" s="335"/>
      <c r="E11" s="340" t="s">
        <v>12</v>
      </c>
      <c r="F11" s="335"/>
      <c r="G11" s="335"/>
      <c r="H11" s="338"/>
    </row>
    <row r="12" spans="1:8" ht="24" customHeight="1" x14ac:dyDescent="0.45">
      <c r="A12" s="325" t="s">
        <v>64</v>
      </c>
      <c r="B12" s="326"/>
      <c r="C12" s="326"/>
      <c r="D12" s="353"/>
      <c r="E12" s="325" t="s">
        <v>65</v>
      </c>
      <c r="F12" s="326"/>
      <c r="G12" s="326"/>
      <c r="H12" s="354"/>
    </row>
    <row r="13" spans="1:8" ht="88.5" customHeight="1" x14ac:dyDescent="0.3">
      <c r="A13" s="329" t="s">
        <v>8</v>
      </c>
      <c r="B13" s="326"/>
      <c r="C13" s="326"/>
      <c r="D13" s="353"/>
      <c r="E13" s="329" t="s">
        <v>8</v>
      </c>
      <c r="F13" s="326"/>
      <c r="G13" s="326"/>
      <c r="H13" s="354"/>
    </row>
    <row r="14" spans="1:8" ht="24" customHeight="1" x14ac:dyDescent="0.45">
      <c r="A14" s="330" t="s">
        <v>96</v>
      </c>
      <c r="B14" s="331"/>
      <c r="C14" s="331"/>
      <c r="D14" s="331"/>
      <c r="E14" s="330" t="s">
        <v>87</v>
      </c>
      <c r="F14" s="331"/>
      <c r="G14" s="331"/>
      <c r="H14" s="333"/>
    </row>
    <row r="15" spans="1:8" ht="24" customHeight="1" x14ac:dyDescent="0.45">
      <c r="A15" s="44"/>
      <c r="B15" s="43"/>
      <c r="C15" s="44"/>
      <c r="D15" s="44"/>
      <c r="E15" s="44"/>
      <c r="F15" s="44"/>
      <c r="G15" s="44"/>
      <c r="H15" s="44"/>
    </row>
    <row r="16" spans="1:8" ht="24" customHeight="1" x14ac:dyDescent="0.45">
      <c r="A16" s="44"/>
      <c r="B16" s="43"/>
      <c r="C16" s="44"/>
      <c r="D16" s="44"/>
      <c r="E16" s="44"/>
      <c r="F16" s="44"/>
      <c r="G16" s="44"/>
      <c r="H16" s="44"/>
    </row>
    <row r="17" spans="1:8" ht="24" customHeight="1" x14ac:dyDescent="0.45">
      <c r="A17" s="44"/>
      <c r="B17" s="43"/>
      <c r="C17" s="44"/>
      <c r="D17" s="44"/>
      <c r="E17" s="44"/>
      <c r="F17" s="44"/>
      <c r="G17" s="44"/>
      <c r="H17" s="44"/>
    </row>
    <row r="18" spans="1:8" ht="24" customHeight="1" x14ac:dyDescent="0.45">
      <c r="A18" s="44"/>
      <c r="B18" s="43"/>
      <c r="C18" s="44"/>
      <c r="D18" s="44"/>
      <c r="E18" s="44"/>
      <c r="F18" s="44"/>
      <c r="G18" s="44"/>
      <c r="H18" s="44"/>
    </row>
    <row r="19" spans="1:8" ht="24" customHeight="1" x14ac:dyDescent="0.45">
      <c r="A19" s="44"/>
      <c r="B19" s="43"/>
      <c r="C19" s="44"/>
      <c r="D19" s="44"/>
      <c r="E19" s="44"/>
      <c r="F19" s="44"/>
      <c r="G19" s="44"/>
      <c r="H19" s="44"/>
    </row>
    <row r="20" spans="1:8" ht="24" customHeight="1" x14ac:dyDescent="0.45">
      <c r="A20" s="44"/>
      <c r="B20" s="43"/>
      <c r="C20" s="44"/>
      <c r="D20" s="44"/>
      <c r="E20" s="44"/>
      <c r="F20" s="44"/>
      <c r="G20" s="44"/>
      <c r="H20" s="44"/>
    </row>
    <row r="21" spans="1:8" ht="24" customHeight="1" x14ac:dyDescent="0.45">
      <c r="A21" s="44"/>
      <c r="B21" s="43"/>
      <c r="C21" s="44"/>
      <c r="D21" s="44"/>
      <c r="E21" s="44"/>
      <c r="F21" s="44"/>
      <c r="G21" s="44"/>
      <c r="H21" s="44"/>
    </row>
    <row r="22" spans="1:8" ht="24" customHeight="1" x14ac:dyDescent="0.45">
      <c r="A22" s="44"/>
      <c r="B22" s="43"/>
      <c r="C22" s="44"/>
      <c r="D22" s="44"/>
      <c r="E22" s="44"/>
      <c r="F22" s="44"/>
      <c r="G22" s="44"/>
      <c r="H22" s="44"/>
    </row>
    <row r="23" spans="1:8" ht="24" customHeight="1" x14ac:dyDescent="0.45">
      <c r="A23" s="44"/>
      <c r="B23" s="43"/>
      <c r="C23" s="44"/>
      <c r="D23" s="44"/>
      <c r="E23" s="44"/>
      <c r="F23" s="44"/>
      <c r="G23" s="44"/>
      <c r="H23" s="44"/>
    </row>
    <row r="24" spans="1:8" ht="24" customHeight="1" x14ac:dyDescent="0.45">
      <c r="A24" s="44"/>
      <c r="B24" s="43"/>
      <c r="C24" s="44"/>
      <c r="D24" s="44"/>
      <c r="E24" s="44"/>
      <c r="F24" s="44"/>
      <c r="G24" s="44"/>
      <c r="H24" s="44"/>
    </row>
    <row r="25" spans="1:8" ht="24" customHeight="1" x14ac:dyDescent="0.45">
      <c r="A25" s="44"/>
      <c r="B25" s="43"/>
      <c r="C25" s="44"/>
      <c r="D25" s="44"/>
      <c r="E25" s="44"/>
      <c r="F25" s="44"/>
      <c r="G25" s="44"/>
      <c r="H25" s="44"/>
    </row>
    <row r="26" spans="1:8" ht="24" customHeight="1" x14ac:dyDescent="0.45">
      <c r="A26" s="44"/>
      <c r="B26" s="43"/>
      <c r="C26" s="44"/>
      <c r="D26" s="44"/>
      <c r="E26" s="44"/>
      <c r="F26" s="44"/>
      <c r="G26" s="44"/>
      <c r="H26" s="44"/>
    </row>
    <row r="27" spans="1:8" ht="24" customHeight="1" x14ac:dyDescent="0.45">
      <c r="A27" s="44"/>
      <c r="B27" s="43"/>
      <c r="C27" s="44"/>
      <c r="D27" s="44"/>
      <c r="E27" s="44"/>
      <c r="F27" s="44"/>
      <c r="G27" s="44"/>
      <c r="H27" s="44"/>
    </row>
    <row r="28" spans="1:8" ht="24" customHeight="1" x14ac:dyDescent="0.45">
      <c r="A28" s="44"/>
      <c r="B28" s="43"/>
      <c r="C28" s="44"/>
      <c r="D28" s="44"/>
      <c r="E28" s="44"/>
      <c r="F28" s="44"/>
      <c r="G28" s="44"/>
      <c r="H28" s="44"/>
    </row>
    <row r="29" spans="1:8" ht="24" customHeight="1" x14ac:dyDescent="0.45">
      <c r="A29" s="44"/>
      <c r="B29" s="43"/>
      <c r="C29" s="44"/>
      <c r="D29" s="44"/>
      <c r="E29" s="44"/>
      <c r="F29" s="44"/>
      <c r="G29" s="44"/>
      <c r="H29" s="44"/>
    </row>
    <row r="30" spans="1:8" ht="24" customHeight="1" x14ac:dyDescent="0.45">
      <c r="A30" s="44"/>
      <c r="B30" s="43"/>
      <c r="C30" s="44"/>
      <c r="D30" s="44"/>
      <c r="E30" s="44"/>
      <c r="F30" s="44"/>
      <c r="G30" s="44"/>
      <c r="H30" s="44"/>
    </row>
    <row r="31" spans="1:8" ht="24" customHeight="1" x14ac:dyDescent="0.45">
      <c r="A31" s="44"/>
      <c r="B31" s="43"/>
      <c r="C31" s="44"/>
      <c r="D31" s="44"/>
      <c r="E31" s="44"/>
      <c r="F31" s="44"/>
      <c r="G31" s="44"/>
      <c r="H31" s="44"/>
    </row>
    <row r="32" spans="1:8" ht="24" customHeight="1" x14ac:dyDescent="0.45">
      <c r="A32" s="44"/>
      <c r="B32" s="43"/>
      <c r="C32" s="44"/>
      <c r="D32" s="44"/>
      <c r="E32" s="44"/>
      <c r="F32" s="44"/>
      <c r="G32" s="44"/>
      <c r="H32" s="44"/>
    </row>
    <row r="33" spans="1:8" ht="24" customHeight="1" x14ac:dyDescent="0.45">
      <c r="A33" s="44"/>
      <c r="B33" s="43"/>
      <c r="C33" s="44"/>
      <c r="D33" s="44"/>
      <c r="E33" s="44"/>
      <c r="F33" s="44"/>
      <c r="G33" s="44"/>
      <c r="H33" s="44"/>
    </row>
    <row r="34" spans="1:8" ht="24" customHeight="1" x14ac:dyDescent="0.45">
      <c r="A34" s="44"/>
      <c r="B34" s="43"/>
      <c r="C34" s="44"/>
      <c r="D34" s="44"/>
      <c r="E34" s="44"/>
      <c r="F34" s="44"/>
      <c r="G34" s="44"/>
      <c r="H34" s="44"/>
    </row>
    <row r="35" spans="1:8" ht="24" customHeight="1" x14ac:dyDescent="0.45">
      <c r="A35" s="44"/>
      <c r="B35" s="43"/>
      <c r="C35" s="44"/>
      <c r="D35" s="44"/>
      <c r="E35" s="44"/>
      <c r="F35" s="44"/>
      <c r="G35" s="44"/>
      <c r="H35" s="44"/>
    </row>
    <row r="36" spans="1:8" ht="24" customHeight="1" x14ac:dyDescent="0.45">
      <c r="A36" s="44"/>
      <c r="B36" s="43"/>
      <c r="C36" s="44"/>
      <c r="D36" s="44"/>
      <c r="E36" s="44"/>
      <c r="F36" s="44"/>
      <c r="G36" s="44"/>
      <c r="H36" s="44"/>
    </row>
    <row r="37" spans="1:8" ht="24" customHeight="1" x14ac:dyDescent="0.45">
      <c r="A37" s="44"/>
      <c r="B37" s="43"/>
      <c r="C37" s="44"/>
      <c r="D37" s="44"/>
      <c r="E37" s="44"/>
      <c r="F37" s="44"/>
      <c r="G37" s="44"/>
      <c r="H37" s="44"/>
    </row>
    <row r="38" spans="1:8" ht="24" customHeight="1" x14ac:dyDescent="0.45">
      <c r="A38" s="44"/>
      <c r="B38" s="43"/>
      <c r="C38" s="44"/>
      <c r="D38" s="44"/>
      <c r="E38" s="44"/>
      <c r="F38" s="44"/>
      <c r="G38" s="44"/>
      <c r="H38" s="44"/>
    </row>
    <row r="39" spans="1:8" ht="24" customHeight="1" x14ac:dyDescent="0.45">
      <c r="A39" s="44"/>
      <c r="B39" s="43"/>
      <c r="C39" s="44"/>
      <c r="D39" s="44"/>
      <c r="E39" s="44"/>
      <c r="F39" s="44"/>
      <c r="G39" s="44"/>
      <c r="H39" s="44"/>
    </row>
    <row r="40" spans="1:8" ht="24" customHeight="1" x14ac:dyDescent="0.45">
      <c r="A40" s="44"/>
      <c r="B40" s="43"/>
      <c r="C40" s="44"/>
      <c r="D40" s="44"/>
      <c r="E40" s="44"/>
      <c r="F40" s="44"/>
      <c r="G40" s="44"/>
      <c r="H40" s="44"/>
    </row>
    <row r="41" spans="1:8" ht="24" customHeight="1" x14ac:dyDescent="0.45">
      <c r="A41" s="44"/>
      <c r="B41" s="43"/>
      <c r="C41" s="44"/>
      <c r="D41" s="44"/>
      <c r="E41" s="44"/>
      <c r="F41" s="44"/>
      <c r="G41" s="44"/>
      <c r="H41" s="44"/>
    </row>
    <row r="42" spans="1:8" ht="24" customHeight="1" x14ac:dyDescent="0.45">
      <c r="A42" s="44"/>
      <c r="B42" s="43"/>
      <c r="C42" s="44"/>
      <c r="D42" s="44"/>
      <c r="E42" s="44"/>
      <c r="F42" s="44"/>
      <c r="G42" s="44"/>
      <c r="H42" s="44"/>
    </row>
    <row r="43" spans="1:8" ht="24" customHeight="1" x14ac:dyDescent="0.45">
      <c r="A43" s="44"/>
      <c r="B43" s="43"/>
      <c r="C43" s="44"/>
      <c r="D43" s="44"/>
      <c r="E43" s="44"/>
      <c r="F43" s="44"/>
      <c r="G43" s="44"/>
      <c r="H43" s="44"/>
    </row>
    <row r="44" spans="1:8" ht="24" customHeight="1" x14ac:dyDescent="0.45">
      <c r="A44" s="44"/>
      <c r="B44" s="43"/>
      <c r="C44" s="44"/>
      <c r="D44" s="44"/>
      <c r="E44" s="44"/>
      <c r="F44" s="44"/>
      <c r="G44" s="44"/>
      <c r="H44" s="44"/>
    </row>
    <row r="45" spans="1:8" ht="24" customHeight="1" x14ac:dyDescent="0.45">
      <c r="A45" s="44"/>
      <c r="B45" s="43"/>
      <c r="C45" s="44"/>
      <c r="D45" s="44"/>
      <c r="E45" s="44"/>
      <c r="F45" s="44"/>
      <c r="G45" s="44"/>
      <c r="H45" s="44"/>
    </row>
    <row r="46" spans="1:8" ht="24" customHeight="1" x14ac:dyDescent="0.45">
      <c r="A46" s="44"/>
      <c r="B46" s="43"/>
      <c r="C46" s="44"/>
      <c r="D46" s="44"/>
      <c r="E46" s="44"/>
      <c r="F46" s="44"/>
      <c r="G46" s="44"/>
      <c r="H46" s="44"/>
    </row>
    <row r="47" spans="1:8" ht="24" customHeight="1" x14ac:dyDescent="0.45">
      <c r="A47" s="44"/>
      <c r="B47" s="43"/>
      <c r="C47" s="44"/>
      <c r="D47" s="44"/>
      <c r="E47" s="44"/>
      <c r="F47" s="44"/>
      <c r="G47" s="44"/>
      <c r="H47" s="44"/>
    </row>
    <row r="48" spans="1:8" ht="24" customHeight="1" x14ac:dyDescent="0.45">
      <c r="A48" s="44"/>
      <c r="B48" s="43"/>
      <c r="C48" s="44"/>
      <c r="D48" s="44"/>
      <c r="E48" s="44"/>
      <c r="F48" s="44"/>
      <c r="G48" s="44"/>
      <c r="H48" s="44"/>
    </row>
    <row r="49" spans="1:8" ht="24" customHeight="1" x14ac:dyDescent="0.45">
      <c r="A49" s="44"/>
      <c r="B49" s="43"/>
      <c r="C49" s="44"/>
      <c r="D49" s="44"/>
      <c r="E49" s="44"/>
      <c r="F49" s="44"/>
      <c r="G49" s="44"/>
      <c r="H49" s="44"/>
    </row>
    <row r="50" spans="1:8" ht="24" customHeight="1" x14ac:dyDescent="0.45">
      <c r="A50" s="44"/>
      <c r="B50" s="43"/>
      <c r="C50" s="44"/>
      <c r="D50" s="44"/>
      <c r="E50" s="44"/>
      <c r="F50" s="44"/>
      <c r="G50" s="44"/>
      <c r="H50" s="44"/>
    </row>
    <row r="51" spans="1:8" ht="24" customHeight="1" x14ac:dyDescent="0.45">
      <c r="A51" s="44"/>
      <c r="B51" s="43"/>
      <c r="C51" s="44"/>
      <c r="D51" s="44"/>
      <c r="E51" s="44"/>
      <c r="F51" s="44"/>
      <c r="G51" s="44"/>
      <c r="H51" s="44"/>
    </row>
    <row r="52" spans="1:8" ht="24" customHeight="1" x14ac:dyDescent="0.45">
      <c r="A52" s="44"/>
      <c r="B52" s="43"/>
      <c r="C52" s="44"/>
      <c r="D52" s="44"/>
      <c r="E52" s="44"/>
      <c r="F52" s="44"/>
      <c r="G52" s="44"/>
      <c r="H52" s="44"/>
    </row>
    <row r="53" spans="1:8" ht="24" customHeight="1" x14ac:dyDescent="0.45">
      <c r="A53" s="44"/>
      <c r="B53" s="43"/>
      <c r="C53" s="44"/>
      <c r="D53" s="44"/>
      <c r="E53" s="44"/>
      <c r="F53" s="44"/>
      <c r="G53" s="44"/>
      <c r="H53" s="44"/>
    </row>
    <row r="54" spans="1:8" ht="24" customHeight="1" x14ac:dyDescent="0.45">
      <c r="A54" s="44"/>
      <c r="B54" s="43"/>
      <c r="C54" s="44"/>
      <c r="D54" s="44"/>
      <c r="E54" s="44"/>
      <c r="F54" s="44"/>
      <c r="G54" s="44"/>
      <c r="H54" s="44"/>
    </row>
    <row r="55" spans="1:8" ht="24" customHeight="1" x14ac:dyDescent="0.45">
      <c r="A55" s="44"/>
      <c r="B55" s="43"/>
      <c r="C55" s="44"/>
      <c r="D55" s="44"/>
      <c r="E55" s="44"/>
      <c r="F55" s="44"/>
      <c r="G55" s="44"/>
      <c r="H55" s="44"/>
    </row>
    <row r="56" spans="1:8" ht="24" customHeight="1" x14ac:dyDescent="0.45">
      <c r="A56" s="44"/>
      <c r="B56" s="43"/>
      <c r="C56" s="44"/>
      <c r="D56" s="44"/>
      <c r="E56" s="44"/>
      <c r="F56" s="44"/>
      <c r="G56" s="44"/>
      <c r="H56" s="44"/>
    </row>
    <row r="57" spans="1:8" ht="24" customHeight="1" x14ac:dyDescent="0.45">
      <c r="A57" s="44"/>
      <c r="B57" s="43"/>
      <c r="C57" s="44"/>
      <c r="D57" s="44"/>
      <c r="E57" s="44"/>
      <c r="F57" s="44"/>
      <c r="G57" s="44"/>
      <c r="H57" s="44"/>
    </row>
    <row r="58" spans="1:8" ht="24" customHeight="1" x14ac:dyDescent="0.45">
      <c r="A58" s="44"/>
      <c r="B58" s="43"/>
      <c r="C58" s="44"/>
      <c r="D58" s="44"/>
      <c r="E58" s="44"/>
      <c r="F58" s="44"/>
      <c r="G58" s="44"/>
      <c r="H58" s="44"/>
    </row>
    <row r="59" spans="1:8" ht="24" customHeight="1" x14ac:dyDescent="0.45">
      <c r="A59" s="44"/>
      <c r="B59" s="43"/>
      <c r="C59" s="44"/>
      <c r="D59" s="44"/>
      <c r="E59" s="44"/>
      <c r="F59" s="44"/>
      <c r="G59" s="44"/>
      <c r="H59" s="44"/>
    </row>
    <row r="60" spans="1:8" ht="24" customHeight="1" x14ac:dyDescent="0.45">
      <c r="A60" s="44"/>
      <c r="B60" s="43"/>
      <c r="C60" s="44"/>
      <c r="D60" s="44"/>
      <c r="E60" s="44"/>
      <c r="F60" s="44"/>
      <c r="G60" s="44"/>
      <c r="H60" s="44"/>
    </row>
    <row r="61" spans="1:8" ht="24" customHeight="1" x14ac:dyDescent="0.45">
      <c r="A61" s="44"/>
      <c r="B61" s="43"/>
      <c r="C61" s="44"/>
      <c r="D61" s="44"/>
      <c r="E61" s="44"/>
      <c r="F61" s="44"/>
      <c r="G61" s="44"/>
      <c r="H61" s="44"/>
    </row>
    <row r="62" spans="1:8" ht="24" customHeight="1" x14ac:dyDescent="0.45">
      <c r="A62" s="44"/>
      <c r="B62" s="43"/>
      <c r="C62" s="44"/>
      <c r="D62" s="44"/>
      <c r="E62" s="44"/>
      <c r="F62" s="44"/>
      <c r="G62" s="44"/>
      <c r="H62" s="44"/>
    </row>
    <row r="63" spans="1:8" ht="24" customHeight="1" x14ac:dyDescent="0.45">
      <c r="A63" s="44"/>
      <c r="B63" s="43"/>
      <c r="C63" s="44"/>
      <c r="D63" s="44"/>
      <c r="E63" s="44"/>
      <c r="F63" s="44"/>
      <c r="G63" s="44"/>
      <c r="H63" s="44"/>
    </row>
    <row r="64" spans="1:8" ht="24" customHeight="1" x14ac:dyDescent="0.45">
      <c r="A64" s="44"/>
      <c r="B64" s="43"/>
      <c r="C64" s="44"/>
      <c r="D64" s="44"/>
      <c r="E64" s="44"/>
      <c r="F64" s="44"/>
      <c r="G64" s="44"/>
      <c r="H64" s="44"/>
    </row>
    <row r="65" spans="1:8" ht="24" customHeight="1" x14ac:dyDescent="0.45">
      <c r="A65" s="44"/>
      <c r="B65" s="43"/>
      <c r="C65" s="44"/>
      <c r="D65" s="44"/>
      <c r="E65" s="44"/>
      <c r="F65" s="44"/>
      <c r="G65" s="44"/>
      <c r="H65" s="44"/>
    </row>
    <row r="66" spans="1:8" ht="24" customHeight="1" x14ac:dyDescent="0.45">
      <c r="A66" s="44"/>
      <c r="B66" s="43"/>
      <c r="C66" s="44"/>
      <c r="D66" s="44"/>
      <c r="E66" s="44"/>
      <c r="F66" s="44"/>
      <c r="G66" s="44"/>
      <c r="H66" s="44"/>
    </row>
    <row r="67" spans="1:8" ht="24" customHeight="1" x14ac:dyDescent="0.45">
      <c r="A67" s="44"/>
      <c r="B67" s="43"/>
      <c r="C67" s="44"/>
      <c r="D67" s="44"/>
      <c r="E67" s="44"/>
      <c r="F67" s="44"/>
      <c r="G67" s="44"/>
      <c r="H67" s="44"/>
    </row>
    <row r="68" spans="1:8" ht="24" customHeight="1" x14ac:dyDescent="0.45">
      <c r="A68" s="44"/>
      <c r="B68" s="43"/>
      <c r="C68" s="44"/>
      <c r="D68" s="44"/>
      <c r="E68" s="44"/>
      <c r="F68" s="44"/>
      <c r="G68" s="44"/>
      <c r="H68" s="44"/>
    </row>
    <row r="69" spans="1:8" ht="24" customHeight="1" x14ac:dyDescent="0.45">
      <c r="A69" s="44"/>
      <c r="B69" s="43"/>
      <c r="C69" s="44"/>
      <c r="D69" s="44"/>
      <c r="E69" s="44"/>
      <c r="F69" s="44"/>
      <c r="G69" s="44"/>
      <c r="H69" s="44"/>
    </row>
    <row r="70" spans="1:8" ht="24" customHeight="1" x14ac:dyDescent="0.45">
      <c r="A70" s="44"/>
      <c r="B70" s="43"/>
      <c r="C70" s="44"/>
      <c r="D70" s="44"/>
      <c r="E70" s="44"/>
      <c r="F70" s="44"/>
      <c r="G70" s="44"/>
      <c r="H70" s="44"/>
    </row>
    <row r="71" spans="1:8" ht="24" customHeight="1" x14ac:dyDescent="0.45">
      <c r="A71" s="44"/>
      <c r="B71" s="43"/>
      <c r="C71" s="44"/>
      <c r="D71" s="44"/>
      <c r="E71" s="44"/>
      <c r="F71" s="44"/>
      <c r="G71" s="44"/>
      <c r="H71" s="44"/>
    </row>
    <row r="72" spans="1:8" ht="24" customHeight="1" x14ac:dyDescent="0.45">
      <c r="A72" s="44"/>
      <c r="B72" s="43"/>
      <c r="C72" s="44"/>
      <c r="D72" s="44"/>
      <c r="E72" s="44"/>
      <c r="F72" s="44"/>
      <c r="G72" s="44"/>
      <c r="H72" s="44"/>
    </row>
    <row r="73" spans="1:8" ht="24" customHeight="1" x14ac:dyDescent="0.45">
      <c r="A73" s="44"/>
      <c r="B73" s="43"/>
      <c r="C73" s="44"/>
      <c r="D73" s="44"/>
      <c r="E73" s="44"/>
      <c r="F73" s="44"/>
      <c r="G73" s="44"/>
      <c r="H73" s="44"/>
    </row>
    <row r="74" spans="1:8" ht="24" customHeight="1" x14ac:dyDescent="0.45">
      <c r="A74" s="44"/>
      <c r="B74" s="43"/>
      <c r="C74" s="44"/>
      <c r="D74" s="44"/>
      <c r="E74" s="44"/>
      <c r="F74" s="44"/>
      <c r="G74" s="44"/>
      <c r="H74" s="44"/>
    </row>
    <row r="75" spans="1:8" ht="24" customHeight="1" x14ac:dyDescent="0.45">
      <c r="A75" s="44"/>
      <c r="B75" s="43"/>
      <c r="C75" s="44"/>
      <c r="D75" s="44"/>
      <c r="E75" s="44"/>
      <c r="F75" s="44"/>
      <c r="G75" s="44"/>
      <c r="H75" s="44"/>
    </row>
    <row r="76" spans="1:8" ht="24" customHeight="1" x14ac:dyDescent="0.45">
      <c r="A76" s="44"/>
      <c r="B76" s="43"/>
      <c r="C76" s="44"/>
      <c r="D76" s="44"/>
      <c r="E76" s="44"/>
      <c r="F76" s="44"/>
      <c r="G76" s="44"/>
      <c r="H76" s="44"/>
    </row>
    <row r="77" spans="1:8" ht="24" customHeight="1" x14ac:dyDescent="0.45">
      <c r="A77" s="44"/>
      <c r="B77" s="43"/>
      <c r="C77" s="44"/>
      <c r="D77" s="44"/>
      <c r="E77" s="44"/>
      <c r="F77" s="44"/>
      <c r="G77" s="44"/>
      <c r="H77" s="44"/>
    </row>
    <row r="78" spans="1:8" ht="24" customHeight="1" x14ac:dyDescent="0.45">
      <c r="A78" s="44"/>
      <c r="B78" s="43"/>
      <c r="C78" s="44"/>
      <c r="D78" s="44"/>
      <c r="E78" s="44"/>
      <c r="F78" s="44"/>
      <c r="G78" s="44"/>
      <c r="H78" s="44"/>
    </row>
    <row r="79" spans="1:8" ht="24" customHeight="1" x14ac:dyDescent="0.45">
      <c r="A79" s="44"/>
      <c r="B79" s="43"/>
      <c r="C79" s="44"/>
      <c r="D79" s="44"/>
      <c r="E79" s="44"/>
      <c r="F79" s="44"/>
      <c r="G79" s="44"/>
      <c r="H79" s="44"/>
    </row>
    <row r="80" spans="1:8" ht="24" customHeight="1" x14ac:dyDescent="0.45">
      <c r="A80" s="44"/>
      <c r="B80" s="43"/>
      <c r="C80" s="44"/>
      <c r="D80" s="44"/>
      <c r="E80" s="44"/>
      <c r="F80" s="44"/>
      <c r="G80" s="44"/>
      <c r="H80" s="44"/>
    </row>
    <row r="81" spans="1:8" ht="24" customHeight="1" x14ac:dyDescent="0.45">
      <c r="A81" s="44"/>
      <c r="B81" s="43"/>
      <c r="C81" s="44"/>
      <c r="D81" s="44"/>
      <c r="E81" s="44"/>
      <c r="F81" s="44"/>
      <c r="G81" s="44"/>
      <c r="H81" s="44"/>
    </row>
    <row r="82" spans="1:8" ht="24" customHeight="1" x14ac:dyDescent="0.45">
      <c r="A82" s="44"/>
      <c r="B82" s="43"/>
      <c r="C82" s="44"/>
      <c r="D82" s="44"/>
      <c r="E82" s="44"/>
      <c r="F82" s="44"/>
      <c r="G82" s="44"/>
      <c r="H82" s="44"/>
    </row>
    <row r="83" spans="1:8" ht="24" customHeight="1" x14ac:dyDescent="0.45">
      <c r="A83" s="44"/>
      <c r="B83" s="43"/>
      <c r="C83" s="44"/>
      <c r="D83" s="44"/>
      <c r="E83" s="44"/>
      <c r="F83" s="44"/>
      <c r="G83" s="44"/>
      <c r="H83" s="44"/>
    </row>
    <row r="84" spans="1:8" ht="24" customHeight="1" x14ac:dyDescent="0.45">
      <c r="A84" s="44"/>
      <c r="B84" s="43"/>
      <c r="C84" s="44"/>
      <c r="D84" s="44"/>
      <c r="E84" s="44"/>
      <c r="F84" s="44"/>
      <c r="G84" s="44"/>
      <c r="H84" s="44"/>
    </row>
    <row r="85" spans="1:8" ht="24" customHeight="1" x14ac:dyDescent="0.45">
      <c r="A85" s="44"/>
      <c r="B85" s="43"/>
      <c r="C85" s="44"/>
      <c r="D85" s="44"/>
      <c r="E85" s="44"/>
      <c r="F85" s="44"/>
      <c r="G85" s="44"/>
      <c r="H85" s="44"/>
    </row>
    <row r="86" spans="1:8" ht="24" customHeight="1" x14ac:dyDescent="0.45">
      <c r="A86" s="44"/>
      <c r="B86" s="43"/>
      <c r="C86" s="44"/>
      <c r="D86" s="44"/>
      <c r="E86" s="44"/>
      <c r="F86" s="44"/>
      <c r="G86" s="44"/>
      <c r="H86" s="44"/>
    </row>
    <row r="87" spans="1:8" ht="24" customHeight="1" x14ac:dyDescent="0.45">
      <c r="A87" s="44"/>
      <c r="B87" s="43"/>
      <c r="C87" s="44"/>
      <c r="D87" s="44"/>
      <c r="E87" s="44"/>
      <c r="F87" s="44"/>
      <c r="G87" s="44"/>
      <c r="H87" s="44"/>
    </row>
    <row r="88" spans="1:8" ht="24" customHeight="1" x14ac:dyDescent="0.45">
      <c r="A88" s="44"/>
      <c r="B88" s="43"/>
      <c r="C88" s="44"/>
      <c r="D88" s="44"/>
      <c r="E88" s="44"/>
      <c r="F88" s="44"/>
      <c r="G88" s="44"/>
      <c r="H88" s="44"/>
    </row>
    <row r="89" spans="1:8" ht="24" customHeight="1" x14ac:dyDescent="0.45">
      <c r="A89" s="44"/>
      <c r="B89" s="43"/>
      <c r="C89" s="44"/>
      <c r="D89" s="44"/>
      <c r="E89" s="44"/>
      <c r="F89" s="44"/>
      <c r="G89" s="44"/>
      <c r="H89" s="44"/>
    </row>
    <row r="90" spans="1:8" ht="24" customHeight="1" x14ac:dyDescent="0.45">
      <c r="A90" s="44"/>
      <c r="B90" s="43"/>
      <c r="C90" s="44"/>
      <c r="D90" s="44"/>
      <c r="E90" s="44"/>
      <c r="F90" s="44"/>
      <c r="G90" s="44"/>
      <c r="H90" s="44"/>
    </row>
    <row r="91" spans="1:8" ht="24" customHeight="1" x14ac:dyDescent="0.45">
      <c r="A91" s="44"/>
      <c r="B91" s="43"/>
      <c r="C91" s="44"/>
      <c r="D91" s="44"/>
      <c r="E91" s="44"/>
      <c r="F91" s="44"/>
      <c r="G91" s="44"/>
      <c r="H91" s="44"/>
    </row>
    <row r="92" spans="1:8" ht="24" customHeight="1" x14ac:dyDescent="0.45">
      <c r="A92" s="44"/>
      <c r="B92" s="43"/>
      <c r="C92" s="44"/>
      <c r="D92" s="44"/>
      <c r="E92" s="44"/>
      <c r="F92" s="44"/>
      <c r="G92" s="44"/>
      <c r="H92" s="44"/>
    </row>
    <row r="93" spans="1:8" ht="24" customHeight="1" x14ac:dyDescent="0.45">
      <c r="A93" s="44"/>
      <c r="B93" s="43"/>
      <c r="C93" s="44"/>
      <c r="D93" s="44"/>
      <c r="E93" s="44"/>
      <c r="F93" s="44"/>
      <c r="G93" s="44"/>
      <c r="H93" s="44"/>
    </row>
    <row r="94" spans="1:8" ht="24" customHeight="1" x14ac:dyDescent="0.45">
      <c r="A94" s="44"/>
      <c r="B94" s="43"/>
      <c r="C94" s="44"/>
      <c r="D94" s="44"/>
      <c r="E94" s="44"/>
      <c r="F94" s="44"/>
      <c r="G94" s="44"/>
      <c r="H94" s="44"/>
    </row>
    <row r="95" spans="1:8" ht="24" customHeight="1" x14ac:dyDescent="0.45">
      <c r="A95" s="44"/>
      <c r="B95" s="43"/>
      <c r="C95" s="44"/>
      <c r="D95" s="44"/>
      <c r="E95" s="44"/>
      <c r="F95" s="44"/>
      <c r="G95" s="44"/>
      <c r="H95" s="44"/>
    </row>
    <row r="96" spans="1:8" ht="24" customHeight="1" x14ac:dyDescent="0.45">
      <c r="A96" s="44"/>
      <c r="B96" s="43"/>
      <c r="C96" s="44"/>
      <c r="D96" s="44"/>
      <c r="E96" s="44"/>
      <c r="F96" s="44"/>
      <c r="G96" s="44"/>
      <c r="H96" s="44"/>
    </row>
    <row r="97" spans="1:8" ht="24" customHeight="1" x14ac:dyDescent="0.45">
      <c r="A97" s="44"/>
      <c r="B97" s="43"/>
      <c r="C97" s="44"/>
      <c r="D97" s="44"/>
      <c r="E97" s="44"/>
      <c r="F97" s="44"/>
      <c r="G97" s="44"/>
      <c r="H97" s="44"/>
    </row>
    <row r="98" spans="1:8" ht="24" customHeight="1" x14ac:dyDescent="0.45">
      <c r="A98" s="44"/>
      <c r="B98" s="43"/>
      <c r="C98" s="44"/>
      <c r="D98" s="44"/>
      <c r="E98" s="44"/>
      <c r="F98" s="44"/>
      <c r="G98" s="44"/>
      <c r="H98" s="44"/>
    </row>
    <row r="99" spans="1:8" ht="24" customHeight="1" x14ac:dyDescent="0.45">
      <c r="A99" s="44"/>
      <c r="B99" s="43"/>
      <c r="C99" s="44"/>
      <c r="D99" s="44"/>
      <c r="E99" s="44"/>
      <c r="F99" s="44"/>
      <c r="G99" s="44"/>
      <c r="H99" s="44"/>
    </row>
    <row r="100" spans="1:8" ht="24" customHeight="1" x14ac:dyDescent="0.45">
      <c r="A100" s="44"/>
      <c r="B100" s="43"/>
      <c r="C100" s="44"/>
      <c r="D100" s="44"/>
      <c r="E100" s="44"/>
      <c r="F100" s="44"/>
      <c r="G100" s="44"/>
      <c r="H100" s="44"/>
    </row>
    <row r="101" spans="1:8" ht="24" customHeight="1" x14ac:dyDescent="0.45">
      <c r="A101" s="44"/>
      <c r="B101" s="43"/>
      <c r="C101" s="44"/>
      <c r="D101" s="44"/>
      <c r="E101" s="44"/>
      <c r="F101" s="44"/>
      <c r="G101" s="44"/>
      <c r="H101" s="44"/>
    </row>
  </sheetData>
  <mergeCells count="20">
    <mergeCell ref="A12:D12"/>
    <mergeCell ref="E12:H12"/>
    <mergeCell ref="A13:D13"/>
    <mergeCell ref="E13:H13"/>
    <mergeCell ref="A14:D14"/>
    <mergeCell ref="E14:H14"/>
    <mergeCell ref="A11:D11"/>
    <mergeCell ref="E11:H11"/>
    <mergeCell ref="A1:H1"/>
    <mergeCell ref="A3:D3"/>
    <mergeCell ref="E3:H3"/>
    <mergeCell ref="A4:D4"/>
    <mergeCell ref="E4:H4"/>
    <mergeCell ref="A5:D5"/>
    <mergeCell ref="E5:H5"/>
    <mergeCell ref="A6:D6"/>
    <mergeCell ref="E6:H6"/>
    <mergeCell ref="A7:D7"/>
    <mergeCell ref="E7:H7"/>
    <mergeCell ref="A10:H10"/>
  </mergeCells>
  <printOptions horizontalCentered="1"/>
  <pageMargins left="0.59055118110236227" right="0.39370078740157483" top="0.74803149606299213" bottom="0.74803149606299213" header="0" footer="0"/>
  <pageSetup scale="93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zoomScaleNormal="100" workbookViewId="0">
      <selection activeCell="A2" sqref="A2"/>
    </sheetView>
  </sheetViews>
  <sheetFormatPr defaultRowHeight="14" x14ac:dyDescent="0.3"/>
  <cols>
    <col min="1" max="1" width="48.58203125" customWidth="1"/>
    <col min="2" max="2" width="6.83203125" customWidth="1"/>
    <col min="3" max="3" width="15.25" bestFit="1" customWidth="1"/>
    <col min="4" max="4" width="16.75" customWidth="1"/>
    <col min="5" max="5" width="15.58203125" customWidth="1"/>
    <col min="6" max="6" width="15.4140625" customWidth="1"/>
  </cols>
  <sheetData>
    <row r="1" spans="1:6" ht="20.5" x14ac:dyDescent="0.3">
      <c r="A1" s="323" t="s">
        <v>98</v>
      </c>
      <c r="B1" s="323"/>
      <c r="C1" s="323"/>
      <c r="D1" s="323"/>
      <c r="E1" s="323"/>
      <c r="F1" s="323"/>
    </row>
    <row r="2" spans="1:6" ht="20.5" x14ac:dyDescent="0.3">
      <c r="A2" s="3" t="s">
        <v>15</v>
      </c>
      <c r="B2" s="3"/>
      <c r="C2" s="3"/>
    </row>
    <row r="3" spans="1:6" ht="20.5" x14ac:dyDescent="0.3">
      <c r="A3" s="2"/>
      <c r="B3" s="2"/>
      <c r="C3" s="2"/>
    </row>
    <row r="4" spans="1:6" ht="20.5" x14ac:dyDescent="0.3">
      <c r="A4" s="2"/>
      <c r="B4" s="2"/>
      <c r="C4" s="2"/>
      <c r="D4" s="24"/>
      <c r="E4" s="24"/>
      <c r="F4" s="24" t="s">
        <v>26</v>
      </c>
    </row>
    <row r="5" spans="1:6" ht="24" customHeight="1" x14ac:dyDescent="0.3">
      <c r="A5" s="360" t="s">
        <v>13</v>
      </c>
      <c r="B5" s="11" t="s">
        <v>6</v>
      </c>
      <c r="C5" s="360" t="s">
        <v>0</v>
      </c>
      <c r="D5" s="362" t="s">
        <v>295</v>
      </c>
      <c r="E5" s="362" t="s">
        <v>296</v>
      </c>
      <c r="F5" s="362" t="s">
        <v>297</v>
      </c>
    </row>
    <row r="6" spans="1:6" ht="37.9" customHeight="1" x14ac:dyDescent="0.3">
      <c r="A6" s="361"/>
      <c r="B6" s="12" t="s">
        <v>2</v>
      </c>
      <c r="C6" s="361"/>
      <c r="D6" s="361"/>
      <c r="E6" s="361"/>
      <c r="F6" s="361"/>
    </row>
    <row r="7" spans="1:6" ht="20.5" x14ac:dyDescent="0.3">
      <c r="A7" s="91" t="s">
        <v>28</v>
      </c>
      <c r="B7" s="92"/>
      <c r="C7" s="79"/>
      <c r="D7" s="79"/>
      <c r="E7" s="79"/>
      <c r="F7" s="79"/>
    </row>
    <row r="8" spans="1:6" ht="20.5" x14ac:dyDescent="0.3">
      <c r="A8" s="93" t="s">
        <v>80</v>
      </c>
      <c r="B8" s="94" t="s">
        <v>1</v>
      </c>
      <c r="C8" s="110">
        <f>SUM(D8:F8)</f>
        <v>3082800</v>
      </c>
      <c r="D8" s="110">
        <f>D10</f>
        <v>3082800</v>
      </c>
      <c r="E8" s="29">
        <f t="shared" ref="E8:F8" si="0">E10</f>
        <v>0</v>
      </c>
      <c r="F8" s="29">
        <f t="shared" si="0"/>
        <v>0</v>
      </c>
    </row>
    <row r="9" spans="1:6" ht="20.5" x14ac:dyDescent="0.3">
      <c r="A9" s="95"/>
      <c r="B9" s="94" t="s">
        <v>2</v>
      </c>
      <c r="C9" s="110"/>
      <c r="D9" s="110"/>
      <c r="E9" s="29"/>
      <c r="F9" s="29"/>
    </row>
    <row r="10" spans="1:6" s="19" customFormat="1" ht="20.5" x14ac:dyDescent="0.3">
      <c r="A10" s="96" t="s">
        <v>81</v>
      </c>
      <c r="B10" s="14" t="s">
        <v>1</v>
      </c>
      <c r="C10" s="111">
        <f>SUM(D10:F10)</f>
        <v>3082800</v>
      </c>
      <c r="D10" s="111">
        <f>SUM(D13:D17)</f>
        <v>3082800</v>
      </c>
      <c r="E10" s="97">
        <f>SUM(E13:E17)</f>
        <v>0</v>
      </c>
      <c r="F10" s="97">
        <f>SUM(F13:F17)</f>
        <v>0</v>
      </c>
    </row>
    <row r="11" spans="1:6" s="19" customFormat="1" ht="20.5" x14ac:dyDescent="0.3">
      <c r="A11" s="98"/>
      <c r="B11" s="14" t="s">
        <v>2</v>
      </c>
      <c r="C11" s="111">
        <f t="shared" ref="C11:C17" si="1">SUM(D11:F11)</f>
        <v>0</v>
      </c>
      <c r="D11" s="111"/>
      <c r="E11" s="97"/>
      <c r="F11" s="97"/>
    </row>
    <row r="12" spans="1:6" s="19" customFormat="1" ht="20.5" x14ac:dyDescent="0.3">
      <c r="A12" s="99" t="s">
        <v>82</v>
      </c>
      <c r="B12" s="80"/>
      <c r="C12" s="111">
        <f t="shared" si="1"/>
        <v>0</v>
      </c>
      <c r="D12" s="112"/>
      <c r="E12" s="100"/>
      <c r="F12" s="100"/>
    </row>
    <row r="13" spans="1:6" s="104" customFormat="1" ht="20.5" x14ac:dyDescent="0.3">
      <c r="A13" s="101" t="s">
        <v>83</v>
      </c>
      <c r="B13" s="102" t="s">
        <v>1</v>
      </c>
      <c r="C13" s="111">
        <f>SUM(D13:F13)</f>
        <v>53600</v>
      </c>
      <c r="D13" s="113">
        <v>53600</v>
      </c>
      <c r="E13" s="103">
        <v>0</v>
      </c>
      <c r="F13" s="103">
        <v>0</v>
      </c>
    </row>
    <row r="14" spans="1:6" s="104" customFormat="1" ht="20.5" x14ac:dyDescent="0.3">
      <c r="A14" s="101" t="s">
        <v>299</v>
      </c>
      <c r="B14" s="102" t="s">
        <v>1</v>
      </c>
      <c r="C14" s="111">
        <f t="shared" si="1"/>
        <v>765600</v>
      </c>
      <c r="D14" s="113">
        <v>765600</v>
      </c>
      <c r="E14" s="103">
        <v>0</v>
      </c>
      <c r="F14" s="103">
        <v>0</v>
      </c>
    </row>
    <row r="15" spans="1:6" s="104" customFormat="1" ht="20.5" x14ac:dyDescent="0.3">
      <c r="A15" s="101" t="s">
        <v>84</v>
      </c>
      <c r="B15" s="102" t="s">
        <v>1</v>
      </c>
      <c r="C15" s="111">
        <f t="shared" si="1"/>
        <v>2030400</v>
      </c>
      <c r="D15" s="113">
        <v>2030400</v>
      </c>
      <c r="E15" s="103">
        <v>0</v>
      </c>
      <c r="F15" s="103">
        <v>0</v>
      </c>
    </row>
    <row r="16" spans="1:6" s="104" customFormat="1" ht="20.5" x14ac:dyDescent="0.3">
      <c r="A16" s="101" t="s">
        <v>85</v>
      </c>
      <c r="B16" s="102" t="s">
        <v>1</v>
      </c>
      <c r="C16" s="111">
        <f t="shared" si="1"/>
        <v>100000</v>
      </c>
      <c r="D16" s="113">
        <v>100000</v>
      </c>
      <c r="E16" s="103">
        <v>0</v>
      </c>
      <c r="F16" s="103">
        <v>0</v>
      </c>
    </row>
    <row r="17" spans="1:6" s="104" customFormat="1" ht="20.5" x14ac:dyDescent="0.3">
      <c r="A17" s="101" t="s">
        <v>298</v>
      </c>
      <c r="B17" s="102" t="s">
        <v>1</v>
      </c>
      <c r="C17" s="111">
        <f t="shared" si="1"/>
        <v>133200</v>
      </c>
      <c r="D17" s="113">
        <v>133200</v>
      </c>
      <c r="E17" s="103">
        <v>0</v>
      </c>
      <c r="F17" s="103">
        <v>0</v>
      </c>
    </row>
    <row r="18" spans="1:6" s="19" customFormat="1" ht="20.5" x14ac:dyDescent="0.3">
      <c r="A18" s="356" t="s">
        <v>59</v>
      </c>
      <c r="B18" s="5" t="s">
        <v>1</v>
      </c>
      <c r="C18" s="114">
        <f>C8</f>
        <v>3082800</v>
      </c>
      <c r="D18" s="114">
        <f>D8</f>
        <v>3082800</v>
      </c>
      <c r="E18" s="33">
        <f>E8</f>
        <v>0</v>
      </c>
      <c r="F18" s="33">
        <f>F8</f>
        <v>0</v>
      </c>
    </row>
    <row r="19" spans="1:6" s="19" customFormat="1" ht="20.5" x14ac:dyDescent="0.3">
      <c r="A19" s="357"/>
      <c r="B19" s="5" t="s">
        <v>2</v>
      </c>
      <c r="C19" s="114"/>
      <c r="D19" s="114"/>
      <c r="E19" s="33"/>
      <c r="F19" s="33"/>
    </row>
    <row r="20" spans="1:6" s="19" customFormat="1" ht="20.5" x14ac:dyDescent="0.3">
      <c r="A20" s="358" t="s">
        <v>0</v>
      </c>
      <c r="B20" s="4" t="s">
        <v>1</v>
      </c>
      <c r="C20" s="115">
        <f>SUM(D20:F20)</f>
        <v>3082800</v>
      </c>
      <c r="D20" s="115">
        <f>D18</f>
        <v>3082800</v>
      </c>
      <c r="E20" s="26">
        <f t="shared" ref="E20:F20" si="2">E18</f>
        <v>0</v>
      </c>
      <c r="F20" s="26">
        <f t="shared" si="2"/>
        <v>0</v>
      </c>
    </row>
    <row r="21" spans="1:6" s="19" customFormat="1" ht="20.5" x14ac:dyDescent="0.3">
      <c r="A21" s="359"/>
      <c r="B21" s="4" t="s">
        <v>2</v>
      </c>
      <c r="C21" s="26"/>
      <c r="D21" s="26"/>
      <c r="E21" s="26"/>
      <c r="F21" s="26"/>
    </row>
    <row r="22" spans="1:6" ht="28.5" customHeight="1" x14ac:dyDescent="0.3">
      <c r="A22" s="9"/>
      <c r="B22" s="9"/>
      <c r="C22" s="9"/>
    </row>
    <row r="23" spans="1:6" ht="28.5" customHeight="1" x14ac:dyDescent="0.3">
      <c r="A23" s="2" t="s">
        <v>86</v>
      </c>
      <c r="B23" s="9"/>
      <c r="C23" s="9"/>
    </row>
    <row r="25" spans="1:6" ht="20.5" x14ac:dyDescent="0.45">
      <c r="F25" s="105"/>
    </row>
    <row r="26" spans="1:6" x14ac:dyDescent="0.3">
      <c r="F26" s="106"/>
    </row>
    <row r="27" spans="1:6" x14ac:dyDescent="0.3">
      <c r="F27" s="106"/>
    </row>
  </sheetData>
  <mergeCells count="8">
    <mergeCell ref="A18:A19"/>
    <mergeCell ref="A20:A21"/>
    <mergeCell ref="A1:F1"/>
    <mergeCell ref="A5:A6"/>
    <mergeCell ref="C5:C6"/>
    <mergeCell ref="D5:D6"/>
    <mergeCell ref="E5:E6"/>
    <mergeCell ref="F5:F6"/>
  </mergeCells>
  <printOptions horizontalCentered="1"/>
  <pageMargins left="0.19685039370078741" right="0" top="0.35433070866141736" bottom="0.35433070866141736" header="0" footer="0"/>
  <pageSetup scale="85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48"/>
  <sheetViews>
    <sheetView zoomScale="90" zoomScaleNormal="90" workbookViewId="0">
      <selection activeCell="E17" sqref="E17"/>
    </sheetView>
  </sheetViews>
  <sheetFormatPr defaultRowHeight="17.5" x14ac:dyDescent="0.35"/>
  <cols>
    <col min="1" max="1" width="44.75" customWidth="1"/>
    <col min="2" max="2" width="8.1640625" style="77" customWidth="1"/>
    <col min="3" max="3" width="13.75" style="77" customWidth="1"/>
    <col min="4" max="4" width="17.58203125" style="48" bestFit="1" customWidth="1"/>
    <col min="5" max="5" width="18.25" style="48" bestFit="1" customWidth="1"/>
    <col min="6" max="6" width="16.4140625" style="48" bestFit="1" customWidth="1"/>
    <col min="7" max="7" width="11.75" customWidth="1"/>
    <col min="8" max="15" width="39.25" customWidth="1"/>
  </cols>
  <sheetData>
    <row r="1" spans="1:7" ht="20.5" x14ac:dyDescent="0.3">
      <c r="A1" s="323" t="s">
        <v>98</v>
      </c>
      <c r="B1" s="323"/>
      <c r="C1" s="323"/>
      <c r="D1" s="323"/>
      <c r="E1" s="323"/>
      <c r="F1" s="323"/>
    </row>
    <row r="2" spans="1:7" ht="20.5" x14ac:dyDescent="0.3">
      <c r="A2" s="3" t="s">
        <v>15</v>
      </c>
      <c r="B2" s="64"/>
      <c r="C2" s="64"/>
      <c r="D2" s="47"/>
      <c r="E2" s="47"/>
      <c r="F2" s="47"/>
    </row>
    <row r="3" spans="1:7" ht="20.5" x14ac:dyDescent="0.35">
      <c r="A3" s="2" t="s">
        <v>97</v>
      </c>
      <c r="B3" s="65"/>
      <c r="C3" s="65"/>
      <c r="E3" s="49"/>
      <c r="F3" s="49" t="s">
        <v>26</v>
      </c>
    </row>
    <row r="4" spans="1:7" ht="20.5" x14ac:dyDescent="0.3">
      <c r="A4" s="2"/>
      <c r="B4" s="65"/>
      <c r="C4" s="65"/>
      <c r="D4" s="49"/>
      <c r="E4" s="49"/>
      <c r="F4" s="49"/>
    </row>
    <row r="5" spans="1:7" ht="18" x14ac:dyDescent="0.3">
      <c r="A5" s="360" t="s">
        <v>13</v>
      </c>
      <c r="B5" s="66" t="s">
        <v>6</v>
      </c>
      <c r="C5" s="363" t="s">
        <v>0</v>
      </c>
      <c r="D5" s="50" t="s">
        <v>66</v>
      </c>
      <c r="E5" s="50" t="s">
        <v>67</v>
      </c>
      <c r="F5" s="50" t="s">
        <v>63</v>
      </c>
    </row>
    <row r="6" spans="1:7" ht="18" x14ac:dyDescent="0.3">
      <c r="A6" s="361"/>
      <c r="B6" s="67" t="s">
        <v>2</v>
      </c>
      <c r="C6" s="363"/>
      <c r="D6" s="46" t="s">
        <v>74</v>
      </c>
      <c r="E6" s="46" t="s">
        <v>75</v>
      </c>
      <c r="F6" s="46" t="s">
        <v>76</v>
      </c>
    </row>
    <row r="7" spans="1:7" ht="20.5" x14ac:dyDescent="0.3">
      <c r="A7" s="40" t="s">
        <v>28</v>
      </c>
      <c r="B7" s="68" t="s">
        <v>1</v>
      </c>
      <c r="C7" s="51">
        <f>SUM(D7:F7)</f>
        <v>0</v>
      </c>
      <c r="D7" s="51">
        <f>D41</f>
        <v>0</v>
      </c>
      <c r="E7" s="51">
        <f t="shared" ref="E7:F7" si="0">E41</f>
        <v>0</v>
      </c>
      <c r="F7" s="51">
        <f t="shared" si="0"/>
        <v>0</v>
      </c>
    </row>
    <row r="8" spans="1:7" ht="20.5" x14ac:dyDescent="0.3">
      <c r="A8" s="41"/>
      <c r="B8" s="68" t="s">
        <v>2</v>
      </c>
      <c r="C8" s="51"/>
      <c r="D8" s="51"/>
      <c r="E8" s="51"/>
      <c r="F8" s="51"/>
    </row>
    <row r="9" spans="1:7" ht="20.5" x14ac:dyDescent="0.3">
      <c r="A9" s="21" t="s">
        <v>71</v>
      </c>
      <c r="B9" s="69" t="s">
        <v>1</v>
      </c>
      <c r="C9" s="52">
        <f>SUM(D9:F9)</f>
        <v>0</v>
      </c>
      <c r="D9" s="52">
        <f>D11</f>
        <v>0</v>
      </c>
      <c r="E9" s="52">
        <f t="shared" ref="E9:F9" si="1">E11</f>
        <v>0</v>
      </c>
      <c r="F9" s="52">
        <f t="shared" si="1"/>
        <v>0</v>
      </c>
    </row>
    <row r="10" spans="1:7" ht="20.5" x14ac:dyDescent="0.3">
      <c r="A10" s="6"/>
      <c r="B10" s="69" t="s">
        <v>2</v>
      </c>
      <c r="C10" s="52"/>
      <c r="D10" s="52"/>
      <c r="E10" s="52"/>
      <c r="F10" s="52"/>
    </row>
    <row r="11" spans="1:7" s="19" customFormat="1" ht="20.5" x14ac:dyDescent="0.3">
      <c r="A11" s="8" t="s">
        <v>73</v>
      </c>
      <c r="B11" s="70" t="s">
        <v>1</v>
      </c>
      <c r="C11" s="53">
        <f>D11+E11+F11</f>
        <v>0</v>
      </c>
      <c r="D11" s="54">
        <f>SUM(D15:D32)</f>
        <v>0</v>
      </c>
      <c r="E11" s="54">
        <f>SUM(E15:E31)</f>
        <v>0</v>
      </c>
      <c r="F11" s="54">
        <f>SUM(F15:F31)</f>
        <v>0</v>
      </c>
    </row>
    <row r="12" spans="1:7" s="19" customFormat="1" ht="20.5" x14ac:dyDescent="0.3">
      <c r="A12" s="7"/>
      <c r="B12" s="70" t="s">
        <v>2</v>
      </c>
      <c r="C12" s="53"/>
      <c r="D12" s="54"/>
      <c r="E12" s="54"/>
      <c r="F12" s="54"/>
    </row>
    <row r="13" spans="1:7" s="19" customFormat="1" ht="20.5" x14ac:dyDescent="0.4">
      <c r="A13" s="74" t="s">
        <v>62</v>
      </c>
      <c r="B13" s="71"/>
      <c r="C13" s="53"/>
      <c r="D13" s="55"/>
      <c r="E13" s="55"/>
      <c r="F13" s="55"/>
      <c r="G13" s="17"/>
    </row>
    <row r="14" spans="1:7" s="19" customFormat="1" ht="20.5" x14ac:dyDescent="0.4">
      <c r="A14" s="60" t="s">
        <v>68</v>
      </c>
      <c r="B14" s="71"/>
      <c r="C14" s="53"/>
      <c r="D14" s="55"/>
      <c r="E14" s="55"/>
      <c r="F14" s="55"/>
      <c r="G14" s="17"/>
    </row>
    <row r="15" spans="1:7" s="17" customFormat="1" ht="18" x14ac:dyDescent="0.4">
      <c r="A15" s="20" t="s">
        <v>16</v>
      </c>
      <c r="B15" s="16" t="s">
        <v>1</v>
      </c>
      <c r="C15" s="56">
        <f t="shared" ref="C15:C35" si="2">D15+E15+F15</f>
        <v>0</v>
      </c>
      <c r="D15" s="72"/>
      <c r="E15" s="72"/>
      <c r="F15" s="72"/>
    </row>
    <row r="16" spans="1:7" s="19" customFormat="1" ht="20.5" x14ac:dyDescent="0.4">
      <c r="A16" s="60" t="s">
        <v>69</v>
      </c>
      <c r="B16" s="71"/>
      <c r="C16" s="53"/>
      <c r="D16" s="55"/>
      <c r="E16" s="55"/>
      <c r="F16" s="55"/>
      <c r="G16" s="17"/>
    </row>
    <row r="17" spans="1:7" s="17" customFormat="1" ht="18" x14ac:dyDescent="0.4">
      <c r="A17" s="15"/>
      <c r="B17" s="16" t="s">
        <v>1</v>
      </c>
      <c r="C17" s="56">
        <f t="shared" si="2"/>
        <v>0</v>
      </c>
      <c r="D17" s="22"/>
      <c r="E17" s="22"/>
      <c r="F17" s="22"/>
    </row>
    <row r="18" spans="1:7" s="17" customFormat="1" ht="18" x14ac:dyDescent="0.4">
      <c r="A18" s="15"/>
      <c r="B18" s="16" t="s">
        <v>1</v>
      </c>
      <c r="C18" s="56">
        <f t="shared" si="2"/>
        <v>0</v>
      </c>
      <c r="D18" s="22"/>
      <c r="E18" s="22"/>
      <c r="F18" s="22"/>
    </row>
    <row r="19" spans="1:7" s="17" customFormat="1" ht="18" x14ac:dyDescent="0.4">
      <c r="A19" s="15"/>
      <c r="B19" s="16" t="s">
        <v>1</v>
      </c>
      <c r="C19" s="56">
        <f t="shared" si="2"/>
        <v>0</v>
      </c>
      <c r="D19" s="22"/>
      <c r="E19" s="22"/>
      <c r="F19" s="22"/>
    </row>
    <row r="20" spans="1:7" s="17" customFormat="1" ht="18" x14ac:dyDescent="0.4">
      <c r="A20" s="15"/>
      <c r="B20" s="16" t="s">
        <v>1</v>
      </c>
      <c r="C20" s="56">
        <f t="shared" si="2"/>
        <v>0</v>
      </c>
      <c r="D20" s="22"/>
      <c r="E20" s="22"/>
      <c r="F20" s="22"/>
    </row>
    <row r="21" spans="1:7" s="17" customFormat="1" ht="18" x14ac:dyDescent="0.4">
      <c r="A21" s="15"/>
      <c r="B21" s="16" t="s">
        <v>1</v>
      </c>
      <c r="C21" s="56">
        <f t="shared" si="2"/>
        <v>0</v>
      </c>
      <c r="D21" s="22"/>
      <c r="E21" s="22"/>
      <c r="F21" s="22"/>
    </row>
    <row r="22" spans="1:7" s="17" customFormat="1" ht="18" x14ac:dyDescent="0.4">
      <c r="A22" s="15"/>
      <c r="B22" s="16" t="s">
        <v>1</v>
      </c>
      <c r="C22" s="56">
        <f t="shared" si="2"/>
        <v>0</v>
      </c>
      <c r="D22" s="22"/>
      <c r="E22" s="22"/>
      <c r="F22" s="22"/>
    </row>
    <row r="23" spans="1:7" s="17" customFormat="1" ht="18" x14ac:dyDescent="0.4">
      <c r="A23" s="15"/>
      <c r="B23" s="16" t="s">
        <v>1</v>
      </c>
      <c r="C23" s="56">
        <f t="shared" si="2"/>
        <v>0</v>
      </c>
      <c r="D23" s="22"/>
      <c r="E23" s="22"/>
      <c r="F23" s="22"/>
    </row>
    <row r="24" spans="1:7" s="17" customFormat="1" ht="18" x14ac:dyDescent="0.4">
      <c r="A24" s="20"/>
      <c r="B24" s="16" t="s">
        <v>1</v>
      </c>
      <c r="C24" s="56">
        <f t="shared" si="2"/>
        <v>0</v>
      </c>
      <c r="D24" s="22"/>
      <c r="E24" s="22"/>
      <c r="F24" s="22"/>
    </row>
    <row r="25" spans="1:7" s="19" customFormat="1" ht="20.5" x14ac:dyDescent="0.4">
      <c r="A25" s="60" t="s">
        <v>70</v>
      </c>
      <c r="B25" s="71"/>
      <c r="C25" s="53"/>
      <c r="D25" s="55"/>
      <c r="E25" s="55"/>
      <c r="F25" s="55"/>
      <c r="G25" s="17"/>
    </row>
    <row r="26" spans="1:7" s="17" customFormat="1" ht="18" x14ac:dyDescent="0.4">
      <c r="A26" s="15"/>
      <c r="B26" s="16" t="s">
        <v>1</v>
      </c>
      <c r="C26" s="56">
        <f t="shared" si="2"/>
        <v>0</v>
      </c>
      <c r="D26" s="22"/>
      <c r="E26" s="22"/>
      <c r="F26" s="22"/>
    </row>
    <row r="27" spans="1:7" s="17" customFormat="1" ht="18" x14ac:dyDescent="0.4">
      <c r="A27" s="15"/>
      <c r="B27" s="16" t="s">
        <v>1</v>
      </c>
      <c r="C27" s="56">
        <f t="shared" si="2"/>
        <v>0</v>
      </c>
      <c r="D27" s="22"/>
      <c r="E27" s="22"/>
      <c r="F27" s="22"/>
    </row>
    <row r="28" spans="1:7" s="17" customFormat="1" ht="18" x14ac:dyDescent="0.4">
      <c r="A28" s="15"/>
      <c r="B28" s="16" t="s">
        <v>1</v>
      </c>
      <c r="C28" s="56">
        <f t="shared" si="2"/>
        <v>0</v>
      </c>
      <c r="D28" s="22"/>
      <c r="E28" s="22"/>
      <c r="F28" s="22"/>
    </row>
    <row r="29" spans="1:7" s="17" customFormat="1" ht="18" x14ac:dyDescent="0.4">
      <c r="A29" s="15"/>
      <c r="B29" s="16" t="s">
        <v>1</v>
      </c>
      <c r="C29" s="56">
        <f t="shared" si="2"/>
        <v>0</v>
      </c>
      <c r="D29" s="22"/>
      <c r="E29" s="22"/>
      <c r="F29" s="22"/>
    </row>
    <row r="30" spans="1:7" s="17" customFormat="1" ht="18" x14ac:dyDescent="0.4">
      <c r="A30" s="15"/>
      <c r="B30" s="16" t="s">
        <v>1</v>
      </c>
      <c r="C30" s="56">
        <f t="shared" si="2"/>
        <v>0</v>
      </c>
      <c r="D30" s="22"/>
      <c r="E30" s="22"/>
      <c r="F30" s="22"/>
    </row>
    <row r="31" spans="1:7" s="17" customFormat="1" ht="18" x14ac:dyDescent="0.4">
      <c r="A31" s="20"/>
      <c r="B31" s="16" t="s">
        <v>1</v>
      </c>
      <c r="C31" s="56">
        <f t="shared" si="2"/>
        <v>0</v>
      </c>
      <c r="D31" s="22"/>
      <c r="E31" s="22"/>
      <c r="F31" s="22"/>
    </row>
    <row r="32" spans="1:7" s="17" customFormat="1" ht="18" x14ac:dyDescent="0.4">
      <c r="A32" s="82"/>
      <c r="B32" s="16" t="s">
        <v>1</v>
      </c>
      <c r="C32" s="56">
        <f>D32+E32+F32</f>
        <v>0</v>
      </c>
      <c r="D32" s="73"/>
      <c r="E32" s="73"/>
      <c r="F32" s="73"/>
    </row>
    <row r="33" spans="1:6" s="19" customFormat="1" ht="20.5" x14ac:dyDescent="0.3">
      <c r="A33" s="121" t="s">
        <v>79</v>
      </c>
      <c r="B33" s="70" t="s">
        <v>1</v>
      </c>
      <c r="C33" s="53">
        <f t="shared" si="2"/>
        <v>0</v>
      </c>
      <c r="D33" s="54">
        <f>D35</f>
        <v>0</v>
      </c>
      <c r="E33" s="54">
        <f>E35</f>
        <v>0</v>
      </c>
      <c r="F33" s="54">
        <f>F35</f>
        <v>0</v>
      </c>
    </row>
    <row r="34" spans="1:6" s="19" customFormat="1" ht="20.5" x14ac:dyDescent="0.3">
      <c r="A34" s="83"/>
      <c r="B34" s="84" t="s">
        <v>2</v>
      </c>
      <c r="C34" s="85"/>
      <c r="D34" s="54"/>
      <c r="E34" s="54"/>
      <c r="F34" s="54"/>
    </row>
    <row r="35" spans="1:6" ht="18" x14ac:dyDescent="0.3">
      <c r="A35" s="81"/>
      <c r="B35" s="75" t="s">
        <v>1</v>
      </c>
      <c r="C35" s="56">
        <f t="shared" si="2"/>
        <v>0</v>
      </c>
      <c r="D35" s="57"/>
      <c r="E35" s="57"/>
      <c r="F35" s="57"/>
    </row>
    <row r="36" spans="1:6" ht="18" x14ac:dyDescent="0.3">
      <c r="A36" s="87"/>
      <c r="B36" s="75"/>
      <c r="C36" s="86"/>
      <c r="D36" s="57"/>
      <c r="E36" s="57"/>
      <c r="F36" s="57"/>
    </row>
    <row r="37" spans="1:6" ht="20.5" x14ac:dyDescent="0.3">
      <c r="A37" s="40" t="s">
        <v>88</v>
      </c>
      <c r="B37" s="68" t="s">
        <v>1</v>
      </c>
      <c r="C37" s="51">
        <f>D37+E37+F37</f>
        <v>0</v>
      </c>
      <c r="D37" s="51">
        <f>D39</f>
        <v>0</v>
      </c>
      <c r="E37" s="51">
        <f t="shared" ref="E37:F37" si="3">E39</f>
        <v>0</v>
      </c>
      <c r="F37" s="51">
        <f t="shared" si="3"/>
        <v>0</v>
      </c>
    </row>
    <row r="38" spans="1:6" ht="20.5" x14ac:dyDescent="0.3">
      <c r="A38" s="41" t="s">
        <v>77</v>
      </c>
      <c r="B38" s="68" t="s">
        <v>2</v>
      </c>
      <c r="C38" s="51"/>
      <c r="D38" s="58"/>
      <c r="E38" s="58"/>
      <c r="F38" s="58"/>
    </row>
    <row r="39" spans="1:6" ht="20.5" x14ac:dyDescent="0.3">
      <c r="A39" s="108"/>
      <c r="B39" s="109" t="s">
        <v>1</v>
      </c>
      <c r="C39" s="85">
        <f>SUM(D39:F39)</f>
        <v>0</v>
      </c>
      <c r="D39" s="89"/>
      <c r="E39" s="89">
        <v>0</v>
      </c>
      <c r="F39" s="89">
        <v>0</v>
      </c>
    </row>
    <row r="40" spans="1:6" ht="18" x14ac:dyDescent="0.3">
      <c r="A40" s="90"/>
      <c r="B40" s="107"/>
      <c r="C40" s="86"/>
      <c r="D40" s="88"/>
      <c r="E40" s="88"/>
      <c r="F40" s="88"/>
    </row>
    <row r="41" spans="1:6" ht="18" x14ac:dyDescent="0.3">
      <c r="A41" s="364" t="s">
        <v>59</v>
      </c>
      <c r="B41" s="68" t="s">
        <v>1</v>
      </c>
      <c r="C41" s="51">
        <f>D41+E41+F41</f>
        <v>0</v>
      </c>
      <c r="D41" s="51">
        <f>D11+D33</f>
        <v>0</v>
      </c>
      <c r="E41" s="51">
        <f>E11+E33</f>
        <v>0</v>
      </c>
      <c r="F41" s="51">
        <f>F11+F33</f>
        <v>0</v>
      </c>
    </row>
    <row r="42" spans="1:6" ht="18" x14ac:dyDescent="0.3">
      <c r="A42" s="365"/>
      <c r="B42" s="68" t="s">
        <v>2</v>
      </c>
      <c r="C42" s="51"/>
      <c r="D42" s="58"/>
      <c r="E42" s="58"/>
      <c r="F42" s="58"/>
    </row>
    <row r="43" spans="1:6" ht="18" x14ac:dyDescent="0.3">
      <c r="A43" s="364" t="s">
        <v>78</v>
      </c>
      <c r="B43" s="68" t="s">
        <v>1</v>
      </c>
      <c r="C43" s="51">
        <f>D43+E43+F43</f>
        <v>0</v>
      </c>
      <c r="D43" s="51">
        <f>D37</f>
        <v>0</v>
      </c>
      <c r="E43" s="51">
        <f>E37</f>
        <v>0</v>
      </c>
      <c r="F43" s="51">
        <f>F37</f>
        <v>0</v>
      </c>
    </row>
    <row r="44" spans="1:6" ht="18" x14ac:dyDescent="0.3">
      <c r="A44" s="365"/>
      <c r="B44" s="68" t="s">
        <v>2</v>
      </c>
      <c r="C44" s="51"/>
      <c r="D44" s="58"/>
      <c r="E44" s="58"/>
      <c r="F44" s="58"/>
    </row>
    <row r="45" spans="1:6" ht="18" x14ac:dyDescent="0.3">
      <c r="A45" s="358" t="s">
        <v>0</v>
      </c>
      <c r="B45" s="68" t="s">
        <v>1</v>
      </c>
      <c r="C45" s="51">
        <f>D45+E45+F45</f>
        <v>0</v>
      </c>
      <c r="D45" s="51">
        <f>D41+D43</f>
        <v>0</v>
      </c>
      <c r="E45" s="51">
        <f t="shared" ref="E45:F45" si="4">E41+E43</f>
        <v>0</v>
      </c>
      <c r="F45" s="51">
        <f t="shared" si="4"/>
        <v>0</v>
      </c>
    </row>
    <row r="46" spans="1:6" ht="18" x14ac:dyDescent="0.3">
      <c r="A46" s="359"/>
      <c r="B46" s="68" t="s">
        <v>2</v>
      </c>
      <c r="C46" s="51"/>
      <c r="D46" s="58"/>
      <c r="E46" s="58"/>
      <c r="F46" s="58"/>
    </row>
    <row r="47" spans="1:6" ht="19.5" customHeight="1" x14ac:dyDescent="0.3">
      <c r="A47" s="9"/>
      <c r="B47" s="76"/>
      <c r="C47" s="76"/>
      <c r="D47" s="59"/>
      <c r="E47" s="59"/>
      <c r="F47" s="59"/>
    </row>
    <row r="48" spans="1:6" ht="28.5" customHeight="1" x14ac:dyDescent="0.3">
      <c r="A48" s="2" t="s">
        <v>7</v>
      </c>
      <c r="B48" s="76"/>
      <c r="C48" s="76"/>
      <c r="D48" s="59"/>
      <c r="E48" s="59"/>
      <c r="F48" s="59"/>
    </row>
  </sheetData>
  <mergeCells count="6">
    <mergeCell ref="A45:A46"/>
    <mergeCell ref="A1:F1"/>
    <mergeCell ref="A5:A6"/>
    <mergeCell ref="C5:C6"/>
    <mergeCell ref="A41:A42"/>
    <mergeCell ref="A43:A44"/>
  </mergeCells>
  <printOptions horizontalCentered="1"/>
  <pageMargins left="0.78740157480314965" right="0.39370078740157483" top="0.35433070866141736" bottom="0.35433070866141736" header="0" footer="0"/>
  <pageSetup scale="72" orientation="portrait" horizontalDpi="4294967295" verticalDpi="4294967295" r:id="rId1"/>
  <rowBreaks count="1" manualBreakCount="1">
    <brk id="36" max="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>
      <selection activeCell="A19" sqref="A19"/>
    </sheetView>
  </sheetViews>
  <sheetFormatPr defaultRowHeight="18" x14ac:dyDescent="0.4"/>
  <cols>
    <col min="1" max="1" width="45.4140625" customWidth="1"/>
    <col min="2" max="2" width="8.1640625" style="77" customWidth="1"/>
    <col min="3" max="3" width="13.58203125" style="77" customWidth="1"/>
    <col min="4" max="4" width="11.75" style="48" bestFit="1" customWidth="1"/>
    <col min="5" max="5" width="12.25" style="48" bestFit="1" customWidth="1"/>
    <col min="6" max="6" width="11.75" style="48" bestFit="1" customWidth="1"/>
    <col min="7" max="7" width="11.75" customWidth="1"/>
    <col min="8" max="8" width="20.58203125" style="237" customWidth="1"/>
    <col min="9" max="16" width="39.4140625" customWidth="1"/>
  </cols>
  <sheetData>
    <row r="1" spans="1:8" ht="20.5" x14ac:dyDescent="0.4">
      <c r="A1" s="323" t="s">
        <v>98</v>
      </c>
      <c r="B1" s="323"/>
      <c r="C1" s="323"/>
      <c r="D1" s="323"/>
      <c r="E1" s="323"/>
      <c r="F1" s="323"/>
    </row>
    <row r="2" spans="1:8" ht="20.5" x14ac:dyDescent="0.4">
      <c r="A2" s="3" t="s">
        <v>15</v>
      </c>
      <c r="B2" s="64"/>
      <c r="C2" s="64"/>
      <c r="D2" s="47"/>
      <c r="E2" s="47"/>
      <c r="F2" s="47"/>
    </row>
    <row r="3" spans="1:8" ht="20.5" x14ac:dyDescent="0.4">
      <c r="A3" s="2" t="s">
        <v>300</v>
      </c>
      <c r="B3" s="65"/>
      <c r="C3" s="65"/>
      <c r="E3" s="49"/>
      <c r="F3" s="49"/>
    </row>
    <row r="4" spans="1:8" ht="20.5" x14ac:dyDescent="0.4">
      <c r="A4" s="2"/>
      <c r="B4" s="65"/>
      <c r="C4" s="65"/>
      <c r="D4" s="49"/>
      <c r="E4" s="49"/>
      <c r="F4" s="49" t="s">
        <v>26</v>
      </c>
    </row>
    <row r="5" spans="1:8" x14ac:dyDescent="0.4">
      <c r="A5" s="360" t="s">
        <v>13</v>
      </c>
      <c r="B5" s="66" t="s">
        <v>6</v>
      </c>
      <c r="C5" s="363" t="s">
        <v>0</v>
      </c>
      <c r="D5" s="50" t="s">
        <v>66</v>
      </c>
      <c r="E5" s="50" t="s">
        <v>67</v>
      </c>
      <c r="F5" s="50" t="s">
        <v>63</v>
      </c>
    </row>
    <row r="6" spans="1:8" x14ac:dyDescent="0.4">
      <c r="A6" s="361"/>
      <c r="B6" s="67" t="s">
        <v>2</v>
      </c>
      <c r="C6" s="363"/>
      <c r="D6" s="46" t="s">
        <v>138</v>
      </c>
      <c r="E6" s="46" t="s">
        <v>139</v>
      </c>
      <c r="F6" s="46" t="s">
        <v>140</v>
      </c>
    </row>
    <row r="7" spans="1:8" ht="20.5" x14ac:dyDescent="0.4">
      <c r="A7" s="40" t="s">
        <v>28</v>
      </c>
      <c r="B7" s="68" t="s">
        <v>1</v>
      </c>
      <c r="C7" s="51">
        <f>SUM(D7:F7)</f>
        <v>5240800</v>
      </c>
      <c r="D7" s="51">
        <f>D9+D34</f>
        <v>4217000</v>
      </c>
      <c r="E7" s="51">
        <f t="shared" ref="E7:F7" si="0">E9+E34</f>
        <v>536750</v>
      </c>
      <c r="F7" s="51">
        <f t="shared" si="0"/>
        <v>487050</v>
      </c>
    </row>
    <row r="8" spans="1:8" ht="20.5" x14ac:dyDescent="0.4">
      <c r="A8" s="41"/>
      <c r="B8" s="68" t="s">
        <v>2</v>
      </c>
      <c r="C8" s="51"/>
      <c r="D8" s="51"/>
      <c r="E8" s="51"/>
      <c r="F8" s="51"/>
    </row>
    <row r="9" spans="1:8" ht="20.5" x14ac:dyDescent="0.4">
      <c r="A9" s="21" t="s">
        <v>71</v>
      </c>
      <c r="B9" s="69" t="s">
        <v>1</v>
      </c>
      <c r="C9" s="52">
        <f>SUM(D9:F9)</f>
        <v>4290400</v>
      </c>
      <c r="D9" s="52">
        <f>D11</f>
        <v>3500200</v>
      </c>
      <c r="E9" s="52">
        <f t="shared" ref="E9:F9" si="1">E11</f>
        <v>419950</v>
      </c>
      <c r="F9" s="52">
        <f t="shared" si="1"/>
        <v>370250</v>
      </c>
      <c r="H9" s="238"/>
    </row>
    <row r="10" spans="1:8" ht="20.5" x14ac:dyDescent="0.4">
      <c r="A10" s="6"/>
      <c r="B10" s="69" t="s">
        <v>2</v>
      </c>
      <c r="C10" s="52"/>
      <c r="D10" s="52"/>
      <c r="E10" s="52"/>
      <c r="F10" s="52"/>
      <c r="H10" s="239"/>
    </row>
    <row r="11" spans="1:8" s="19" customFormat="1" ht="20.5" x14ac:dyDescent="0.4">
      <c r="A11" s="8" t="s">
        <v>73</v>
      </c>
      <c r="B11" s="70" t="s">
        <v>1</v>
      </c>
      <c r="C11" s="53">
        <f>D11+E11+F11</f>
        <v>4290400</v>
      </c>
      <c r="D11" s="54">
        <f>SUM(D15:D32)</f>
        <v>3500200</v>
      </c>
      <c r="E11" s="54">
        <f>SUM(E15:E32)</f>
        <v>419950</v>
      </c>
      <c r="F11" s="54">
        <f>SUM(F15:F32)</f>
        <v>370250</v>
      </c>
      <c r="H11" s="240"/>
    </row>
    <row r="12" spans="1:8" s="19" customFormat="1" ht="20.5" x14ac:dyDescent="0.4">
      <c r="A12" s="7"/>
      <c r="B12" s="70" t="s">
        <v>2</v>
      </c>
      <c r="C12" s="53"/>
      <c r="D12" s="54"/>
      <c r="E12" s="54"/>
      <c r="F12" s="54"/>
      <c r="H12" s="241"/>
    </row>
    <row r="13" spans="1:8" s="19" customFormat="1" ht="20.5" x14ac:dyDescent="0.4">
      <c r="A13" s="74" t="s">
        <v>62</v>
      </c>
      <c r="B13" s="71"/>
      <c r="C13" s="53"/>
      <c r="D13" s="55"/>
      <c r="E13" s="55"/>
      <c r="F13" s="55"/>
      <c r="G13" s="17"/>
      <c r="H13" s="240"/>
    </row>
    <row r="14" spans="1:8" s="19" customFormat="1" ht="20.5" x14ac:dyDescent="0.4">
      <c r="A14" s="60" t="s">
        <v>68</v>
      </c>
      <c r="B14" s="71"/>
      <c r="C14" s="53"/>
      <c r="D14" s="55"/>
      <c r="E14" s="55"/>
      <c r="F14" s="55"/>
      <c r="G14" s="17"/>
      <c r="H14" s="240"/>
    </row>
    <row r="15" spans="1:8" s="17" customFormat="1" x14ac:dyDescent="0.4">
      <c r="A15" s="20" t="s">
        <v>16</v>
      </c>
      <c r="B15" s="16" t="s">
        <v>1</v>
      </c>
      <c r="C15" s="56">
        <f t="shared" ref="C15:C32" si="2">D15+E15+F15</f>
        <v>387400</v>
      </c>
      <c r="D15" s="72">
        <v>130000</v>
      </c>
      <c r="E15" s="72">
        <v>128700</v>
      </c>
      <c r="F15" s="72">
        <v>128700</v>
      </c>
    </row>
    <row r="16" spans="1:8" s="19" customFormat="1" ht="20.5" x14ac:dyDescent="0.4">
      <c r="A16" s="60" t="s">
        <v>69</v>
      </c>
      <c r="B16" s="71"/>
      <c r="C16" s="53"/>
      <c r="D16" s="55"/>
      <c r="E16" s="55"/>
      <c r="F16" s="55"/>
      <c r="G16" s="17"/>
      <c r="H16" s="240"/>
    </row>
    <row r="17" spans="1:8" s="17" customFormat="1" x14ac:dyDescent="0.4">
      <c r="A17" s="15" t="s">
        <v>206</v>
      </c>
      <c r="B17" s="16" t="s">
        <v>1</v>
      </c>
      <c r="C17" s="56">
        <f t="shared" si="2"/>
        <v>162100</v>
      </c>
      <c r="D17" s="22">
        <v>50000</v>
      </c>
      <c r="E17" s="22">
        <v>62100</v>
      </c>
      <c r="F17" s="22">
        <v>50000</v>
      </c>
    </row>
    <row r="18" spans="1:8" s="17" customFormat="1" x14ac:dyDescent="0.4">
      <c r="A18" s="15" t="s">
        <v>150</v>
      </c>
      <c r="B18" s="16" t="s">
        <v>1</v>
      </c>
      <c r="C18" s="56">
        <f t="shared" si="2"/>
        <v>76300</v>
      </c>
      <c r="D18" s="22">
        <v>9000</v>
      </c>
      <c r="E18" s="22">
        <v>33650</v>
      </c>
      <c r="F18" s="22">
        <v>33650</v>
      </c>
    </row>
    <row r="19" spans="1:8" s="17" customFormat="1" x14ac:dyDescent="0.4">
      <c r="A19" s="15" t="s">
        <v>301</v>
      </c>
      <c r="B19" s="16" t="s">
        <v>1</v>
      </c>
      <c r="C19" s="56">
        <f t="shared" si="2"/>
        <v>4800</v>
      </c>
      <c r="D19" s="22">
        <v>4800</v>
      </c>
      <c r="E19" s="22">
        <v>0</v>
      </c>
      <c r="F19" s="22">
        <v>0</v>
      </c>
    </row>
    <row r="20" spans="1:8" s="17" customFormat="1" x14ac:dyDescent="0.4">
      <c r="A20" s="15" t="s">
        <v>152</v>
      </c>
      <c r="B20" s="16" t="s">
        <v>1</v>
      </c>
      <c r="C20" s="56">
        <f t="shared" si="2"/>
        <v>117500</v>
      </c>
      <c r="D20" s="22">
        <v>20500</v>
      </c>
      <c r="E20" s="22">
        <v>48500</v>
      </c>
      <c r="F20" s="22">
        <v>48500</v>
      </c>
    </row>
    <row r="21" spans="1:8" s="17" customFormat="1" x14ac:dyDescent="0.4">
      <c r="A21" s="15" t="s">
        <v>302</v>
      </c>
      <c r="B21" s="16" t="s">
        <v>1</v>
      </c>
      <c r="C21" s="56">
        <f t="shared" si="2"/>
        <v>1320000</v>
      </c>
      <c r="D21" s="22">
        <v>1320000</v>
      </c>
      <c r="E21" s="22">
        <v>0</v>
      </c>
      <c r="F21" s="22">
        <v>0</v>
      </c>
    </row>
    <row r="22" spans="1:8" s="17" customFormat="1" x14ac:dyDescent="0.4">
      <c r="A22" s="15" t="s">
        <v>303</v>
      </c>
      <c r="B22" s="16" t="s">
        <v>1</v>
      </c>
      <c r="C22" s="56">
        <f t="shared" si="2"/>
        <v>1589600</v>
      </c>
      <c r="D22" s="22">
        <v>1589600</v>
      </c>
      <c r="E22" s="22">
        <v>0</v>
      </c>
      <c r="F22" s="22">
        <v>0</v>
      </c>
    </row>
    <row r="23" spans="1:8" s="17" customFormat="1" x14ac:dyDescent="0.4">
      <c r="A23" s="15" t="s">
        <v>158</v>
      </c>
      <c r="B23" s="16" t="s">
        <v>1</v>
      </c>
      <c r="C23" s="56">
        <f t="shared" si="2"/>
        <v>216000</v>
      </c>
      <c r="D23" s="22">
        <v>216000</v>
      </c>
      <c r="E23" s="22">
        <v>0</v>
      </c>
      <c r="F23" s="22">
        <v>0</v>
      </c>
    </row>
    <row r="24" spans="1:8" s="17" customFormat="1" x14ac:dyDescent="0.4">
      <c r="A24" s="20" t="s">
        <v>304</v>
      </c>
      <c r="B24" s="16" t="s">
        <v>1</v>
      </c>
      <c r="C24" s="56">
        <f t="shared" si="2"/>
        <v>30000</v>
      </c>
      <c r="D24" s="22">
        <v>30000</v>
      </c>
      <c r="E24" s="22">
        <v>0</v>
      </c>
      <c r="F24" s="22">
        <v>0</v>
      </c>
    </row>
    <row r="25" spans="1:8" s="19" customFormat="1" ht="20.5" x14ac:dyDescent="0.4">
      <c r="A25" s="60" t="s">
        <v>70</v>
      </c>
      <c r="B25" s="71"/>
      <c r="C25" s="56"/>
      <c r="D25" s="55"/>
      <c r="E25" s="55"/>
      <c r="F25" s="55"/>
      <c r="G25" s="17"/>
      <c r="H25" s="240"/>
    </row>
    <row r="26" spans="1:8" s="17" customFormat="1" x14ac:dyDescent="0.4">
      <c r="A26" s="15" t="s">
        <v>155</v>
      </c>
      <c r="B26" s="16" t="s">
        <v>1</v>
      </c>
      <c r="C26" s="56">
        <f t="shared" si="2"/>
        <v>76600</v>
      </c>
      <c r="D26" s="22">
        <v>24000</v>
      </c>
      <c r="E26" s="22">
        <v>31600</v>
      </c>
      <c r="F26" s="22">
        <v>21000</v>
      </c>
    </row>
    <row r="27" spans="1:8" s="17" customFormat="1" x14ac:dyDescent="0.4">
      <c r="A27" s="15" t="s">
        <v>153</v>
      </c>
      <c r="B27" s="16" t="s">
        <v>1</v>
      </c>
      <c r="C27" s="56">
        <f t="shared" si="2"/>
        <v>90000</v>
      </c>
      <c r="D27" s="22">
        <v>20000</v>
      </c>
      <c r="E27" s="22">
        <v>42500</v>
      </c>
      <c r="F27" s="22">
        <v>27500</v>
      </c>
    </row>
    <row r="28" spans="1:8" s="17" customFormat="1" x14ac:dyDescent="0.4">
      <c r="A28" s="15" t="s">
        <v>154</v>
      </c>
      <c r="B28" s="16" t="s">
        <v>1</v>
      </c>
      <c r="C28" s="56">
        <f t="shared" si="2"/>
        <v>50700</v>
      </c>
      <c r="D28" s="22">
        <v>14900</v>
      </c>
      <c r="E28" s="22">
        <v>13900</v>
      </c>
      <c r="F28" s="22">
        <v>21900</v>
      </c>
    </row>
    <row r="29" spans="1:8" s="17" customFormat="1" x14ac:dyDescent="0.4">
      <c r="A29" s="82" t="s">
        <v>156</v>
      </c>
      <c r="B29" s="16" t="s">
        <v>1</v>
      </c>
      <c r="C29" s="56">
        <f>D29+E29+F29</f>
        <v>15400</v>
      </c>
      <c r="D29" s="73">
        <v>15400</v>
      </c>
      <c r="E29" s="73">
        <v>0</v>
      </c>
      <c r="F29" s="73">
        <v>0</v>
      </c>
      <c r="H29" s="196"/>
    </row>
    <row r="30" spans="1:8" s="17" customFormat="1" x14ac:dyDescent="0.4">
      <c r="A30" s="15" t="s">
        <v>305</v>
      </c>
      <c r="B30" s="16" t="s">
        <v>1</v>
      </c>
      <c r="C30" s="56">
        <f t="shared" si="2"/>
        <v>120000</v>
      </c>
      <c r="D30" s="22">
        <v>48000</v>
      </c>
      <c r="E30" s="22">
        <v>41000</v>
      </c>
      <c r="F30" s="22">
        <v>31000</v>
      </c>
    </row>
    <row r="31" spans="1:8" s="17" customFormat="1" x14ac:dyDescent="0.4">
      <c r="A31" s="15" t="s">
        <v>306</v>
      </c>
      <c r="B31" s="16" t="s">
        <v>1</v>
      </c>
      <c r="C31" s="56">
        <f t="shared" si="2"/>
        <v>24000</v>
      </c>
      <c r="D31" s="22">
        <v>8000</v>
      </c>
      <c r="E31" s="22">
        <v>8000</v>
      </c>
      <c r="F31" s="22">
        <v>8000</v>
      </c>
    </row>
    <row r="32" spans="1:8" s="17" customFormat="1" x14ac:dyDescent="0.4">
      <c r="A32" s="20" t="s">
        <v>307</v>
      </c>
      <c r="B32" s="16" t="s">
        <v>1</v>
      </c>
      <c r="C32" s="56">
        <f t="shared" si="2"/>
        <v>10000</v>
      </c>
      <c r="D32" s="22">
        <v>0</v>
      </c>
      <c r="E32" s="22">
        <v>10000</v>
      </c>
      <c r="F32" s="22">
        <v>0</v>
      </c>
    </row>
    <row r="33" spans="1:8" s="17" customFormat="1" x14ac:dyDescent="0.4">
      <c r="A33" s="18"/>
      <c r="B33" s="45"/>
      <c r="C33" s="62"/>
      <c r="D33" s="63"/>
      <c r="E33" s="63"/>
      <c r="F33" s="63"/>
    </row>
    <row r="34" spans="1:8" ht="20.5" x14ac:dyDescent="0.4">
      <c r="A34" s="21" t="s">
        <v>308</v>
      </c>
      <c r="B34" s="69" t="s">
        <v>1</v>
      </c>
      <c r="C34" s="152">
        <f>SUM(C36,C43)</f>
        <v>950400</v>
      </c>
      <c r="D34" s="152">
        <f>SUM(D36,D43)</f>
        <v>716800</v>
      </c>
      <c r="E34" s="152">
        <f>SUM(E36,E43)</f>
        <v>116800</v>
      </c>
      <c r="F34" s="152">
        <f>SUM(F36,F43)</f>
        <v>116800</v>
      </c>
      <c r="H34" s="238"/>
    </row>
    <row r="35" spans="1:8" ht="20.5" x14ac:dyDescent="0.4">
      <c r="A35" s="6"/>
      <c r="B35" s="69" t="s">
        <v>2</v>
      </c>
      <c r="C35" s="152"/>
      <c r="D35" s="152"/>
      <c r="E35" s="152"/>
      <c r="F35" s="152"/>
      <c r="H35" s="239"/>
    </row>
    <row r="36" spans="1:8" s="19" customFormat="1" ht="20.5" x14ac:dyDescent="0.4">
      <c r="A36" s="8" t="s">
        <v>73</v>
      </c>
      <c r="B36" s="70" t="s">
        <v>1</v>
      </c>
      <c r="C36" s="53">
        <f>SUM(C40:C42)</f>
        <v>352000</v>
      </c>
      <c r="D36" s="53">
        <f t="shared" ref="D36:F36" si="3">SUM(D40:D42)</f>
        <v>118400</v>
      </c>
      <c r="E36" s="53">
        <f t="shared" si="3"/>
        <v>116800</v>
      </c>
      <c r="F36" s="53">
        <f t="shared" si="3"/>
        <v>116800</v>
      </c>
      <c r="H36" s="240"/>
    </row>
    <row r="37" spans="1:8" s="19" customFormat="1" ht="20.5" x14ac:dyDescent="0.4">
      <c r="A37" s="83"/>
      <c r="B37" s="84" t="s">
        <v>2</v>
      </c>
      <c r="C37" s="85"/>
      <c r="D37" s="54"/>
      <c r="E37" s="54"/>
      <c r="F37" s="54"/>
      <c r="H37" s="240"/>
    </row>
    <row r="38" spans="1:8" s="19" customFormat="1" ht="20.5" x14ac:dyDescent="0.4">
      <c r="A38" s="74" t="s">
        <v>62</v>
      </c>
      <c r="B38" s="71"/>
      <c r="C38" s="53"/>
      <c r="D38" s="55"/>
      <c r="E38" s="55"/>
      <c r="F38" s="55"/>
      <c r="G38" s="17"/>
      <c r="H38" s="240"/>
    </row>
    <row r="39" spans="1:8" s="19" customFormat="1" ht="20.5" x14ac:dyDescent="0.4">
      <c r="A39" s="60" t="s">
        <v>68</v>
      </c>
      <c r="B39" s="71"/>
      <c r="C39" s="53"/>
      <c r="D39" s="55"/>
      <c r="E39" s="55"/>
      <c r="F39" s="55"/>
      <c r="G39" s="17"/>
      <c r="H39" s="240"/>
    </row>
    <row r="40" spans="1:8" x14ac:dyDescent="0.4">
      <c r="A40" s="81" t="s">
        <v>309</v>
      </c>
      <c r="B40" s="75" t="s">
        <v>1</v>
      </c>
      <c r="C40" s="56">
        <f t="shared" ref="C40" si="4">D40+E40+F40</f>
        <v>292000</v>
      </c>
      <c r="D40" s="57">
        <v>98400</v>
      </c>
      <c r="E40" s="57">
        <v>96800</v>
      </c>
      <c r="F40" s="57">
        <v>96800</v>
      </c>
    </row>
    <row r="41" spans="1:8" s="19" customFormat="1" ht="20.5" x14ac:dyDescent="0.4">
      <c r="A41" s="60" t="s">
        <v>70</v>
      </c>
      <c r="B41" s="71"/>
      <c r="C41" s="56"/>
      <c r="D41" s="55"/>
      <c r="E41" s="55"/>
      <c r="F41" s="55"/>
      <c r="G41" s="17"/>
      <c r="H41" s="240"/>
    </row>
    <row r="42" spans="1:8" x14ac:dyDescent="0.4">
      <c r="A42" s="81" t="s">
        <v>310</v>
      </c>
      <c r="B42" s="75" t="s">
        <v>1</v>
      </c>
      <c r="C42" s="56">
        <f t="shared" ref="C42" si="5">D42+E42+F42</f>
        <v>60000</v>
      </c>
      <c r="D42" s="57">
        <v>20000</v>
      </c>
      <c r="E42" s="57">
        <v>20000</v>
      </c>
      <c r="F42" s="57">
        <v>20000</v>
      </c>
    </row>
    <row r="43" spans="1:8" s="19" customFormat="1" ht="20.5" x14ac:dyDescent="0.4">
      <c r="A43" s="8" t="s">
        <v>160</v>
      </c>
      <c r="B43" s="70" t="s">
        <v>1</v>
      </c>
      <c r="C43" s="53">
        <f>SUM(C45:C51)</f>
        <v>598400</v>
      </c>
      <c r="D43" s="53">
        <f>SUM(D44:D51)</f>
        <v>598400</v>
      </c>
      <c r="E43" s="53">
        <f t="shared" ref="E43:F43" si="6">SUM(E44:E51)</f>
        <v>0</v>
      </c>
      <c r="F43" s="53">
        <f t="shared" si="6"/>
        <v>0</v>
      </c>
      <c r="H43" s="240"/>
    </row>
    <row r="44" spans="1:8" s="19" customFormat="1" ht="20.5" x14ac:dyDescent="0.4">
      <c r="A44" s="7"/>
      <c r="B44" s="84" t="s">
        <v>2</v>
      </c>
      <c r="C44" s="85"/>
      <c r="D44" s="54"/>
      <c r="E44" s="54"/>
      <c r="F44" s="54"/>
      <c r="H44" s="240"/>
    </row>
    <row r="45" spans="1:8" s="19" customFormat="1" ht="20.5" x14ac:dyDescent="0.4">
      <c r="A45" s="283" t="s">
        <v>354</v>
      </c>
      <c r="B45" s="109" t="s">
        <v>1</v>
      </c>
      <c r="C45" s="85">
        <f>D45+E45+F45</f>
        <v>499600</v>
      </c>
      <c r="D45" s="146">
        <v>499600</v>
      </c>
      <c r="E45" s="146"/>
      <c r="F45" s="146"/>
      <c r="H45" s="240"/>
    </row>
    <row r="46" spans="1:8" s="19" customFormat="1" ht="20.5" x14ac:dyDescent="0.4">
      <c r="A46" s="283" t="s">
        <v>355</v>
      </c>
      <c r="B46" s="247"/>
      <c r="C46" s="250"/>
      <c r="D46" s="250"/>
      <c r="E46" s="250"/>
      <c r="F46" s="250"/>
      <c r="H46" s="240"/>
    </row>
    <row r="47" spans="1:8" s="19" customFormat="1" ht="20.5" x14ac:dyDescent="0.4">
      <c r="A47" s="283" t="s">
        <v>356</v>
      </c>
      <c r="B47" s="246"/>
      <c r="C47" s="248"/>
      <c r="D47" s="249"/>
      <c r="E47" s="249"/>
      <c r="F47" s="249"/>
      <c r="H47" s="240"/>
    </row>
    <row r="48" spans="1:8" ht="20.5" x14ac:dyDescent="0.4">
      <c r="A48" s="108" t="s">
        <v>314</v>
      </c>
      <c r="B48" s="109" t="s">
        <v>1</v>
      </c>
      <c r="C48" s="85">
        <f>SUM(D48:F48)</f>
        <v>57300</v>
      </c>
      <c r="D48" s="89">
        <v>57300</v>
      </c>
      <c r="E48" s="89">
        <v>0</v>
      </c>
      <c r="F48" s="89">
        <v>0</v>
      </c>
    </row>
    <row r="49" spans="1:6" x14ac:dyDescent="0.4">
      <c r="A49" s="90" t="s">
        <v>315</v>
      </c>
      <c r="B49" s="107"/>
      <c r="C49" s="86"/>
      <c r="D49" s="88"/>
      <c r="E49" s="88"/>
      <c r="F49" s="88"/>
    </row>
    <row r="50" spans="1:6" ht="20.5" x14ac:dyDescent="0.4">
      <c r="A50" s="108" t="s">
        <v>316</v>
      </c>
      <c r="B50" s="242" t="s">
        <v>1</v>
      </c>
      <c r="C50" s="85">
        <f>SUM(D50:F50)</f>
        <v>41500</v>
      </c>
      <c r="D50" s="89">
        <v>41500</v>
      </c>
      <c r="E50" s="89">
        <v>0</v>
      </c>
      <c r="F50" s="89">
        <v>0</v>
      </c>
    </row>
    <row r="51" spans="1:6" x14ac:dyDescent="0.4">
      <c r="A51" s="90" t="s">
        <v>317</v>
      </c>
      <c r="B51" s="107"/>
      <c r="C51" s="86"/>
      <c r="D51" s="88"/>
      <c r="E51" s="88"/>
      <c r="F51" s="88"/>
    </row>
    <row r="52" spans="1:6" x14ac:dyDescent="0.4">
      <c r="A52" s="358" t="s">
        <v>0</v>
      </c>
      <c r="B52" s="68" t="s">
        <v>1</v>
      </c>
      <c r="C52" s="51">
        <f>D52+E52+F52</f>
        <v>5240800</v>
      </c>
      <c r="D52" s="51">
        <f>D9+D34</f>
        <v>4217000</v>
      </c>
      <c r="E52" s="51">
        <f t="shared" ref="E52:F52" si="7">E9+E34</f>
        <v>536750</v>
      </c>
      <c r="F52" s="51">
        <f t="shared" si="7"/>
        <v>487050</v>
      </c>
    </row>
    <row r="53" spans="1:6" x14ac:dyDescent="0.4">
      <c r="A53" s="359"/>
      <c r="B53" s="68" t="s">
        <v>2</v>
      </c>
      <c r="C53" s="51"/>
      <c r="D53" s="58"/>
      <c r="E53" s="58"/>
      <c r="F53" s="58"/>
    </row>
    <row r="54" spans="1:6" ht="19.5" customHeight="1" x14ac:dyDescent="0.4">
      <c r="A54" s="9"/>
      <c r="B54" s="76"/>
      <c r="C54" s="76"/>
      <c r="D54" s="59"/>
      <c r="E54" s="59"/>
      <c r="F54" s="59"/>
    </row>
    <row r="55" spans="1:6" ht="28.5" customHeight="1" x14ac:dyDescent="0.4">
      <c r="A55" s="2" t="s">
        <v>7</v>
      </c>
      <c r="B55" s="76"/>
      <c r="C55" s="76"/>
      <c r="D55" s="59"/>
      <c r="E55" s="59"/>
      <c r="F55" s="59"/>
    </row>
  </sheetData>
  <mergeCells count="4">
    <mergeCell ref="A52:A53"/>
    <mergeCell ref="A1:F1"/>
    <mergeCell ref="A5:A6"/>
    <mergeCell ref="C5:C6"/>
  </mergeCells>
  <printOptions horizontalCentered="1"/>
  <pageMargins left="0" right="0" top="0.5" bottom="0" header="0" footer="0"/>
  <pageSetup paperSize="9" scale="97" orientation="portrait" horizontalDpi="0" verticalDpi="0" r:id="rId1"/>
  <rowBreaks count="1" manualBreakCount="1">
    <brk id="33" max="5" man="1"/>
  </rowBreaks>
  <colBreaks count="1" manualBreakCount="1">
    <brk id="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Normal="100" workbookViewId="0">
      <selection activeCell="A11" sqref="A11"/>
    </sheetView>
  </sheetViews>
  <sheetFormatPr defaultRowHeight="17.5" x14ac:dyDescent="0.35"/>
  <cols>
    <col min="1" max="1" width="44.75" customWidth="1"/>
    <col min="2" max="2" width="8.1640625" style="77" customWidth="1"/>
    <col min="3" max="3" width="13.75" style="77" customWidth="1"/>
    <col min="4" max="4" width="12.83203125" style="48" bestFit="1" customWidth="1"/>
    <col min="5" max="5" width="12.25" style="48" bestFit="1" customWidth="1"/>
    <col min="6" max="6" width="11.75" style="48" bestFit="1" customWidth="1"/>
    <col min="7" max="7" width="11.75" customWidth="1"/>
    <col min="8" max="15" width="39.25" customWidth="1"/>
  </cols>
  <sheetData>
    <row r="1" spans="1:7" ht="20.5" x14ac:dyDescent="0.3">
      <c r="A1" s="323" t="s">
        <v>98</v>
      </c>
      <c r="B1" s="323"/>
      <c r="C1" s="323"/>
      <c r="D1" s="323"/>
      <c r="E1" s="323"/>
      <c r="F1" s="323"/>
    </row>
    <row r="2" spans="1:7" ht="20.5" x14ac:dyDescent="0.3">
      <c r="A2" s="3" t="s">
        <v>15</v>
      </c>
      <c r="B2" s="64"/>
      <c r="C2" s="64"/>
      <c r="D2" s="47"/>
      <c r="E2" s="47"/>
      <c r="F2" s="47"/>
    </row>
    <row r="3" spans="1:7" ht="20.5" x14ac:dyDescent="0.35">
      <c r="A3" s="2" t="s">
        <v>99</v>
      </c>
      <c r="B3" s="65"/>
      <c r="C3" s="65"/>
      <c r="E3" s="49"/>
      <c r="F3" s="49"/>
    </row>
    <row r="4" spans="1:7" ht="20.5" x14ac:dyDescent="0.3">
      <c r="A4" s="2"/>
      <c r="B4" s="65"/>
      <c r="C4" s="65"/>
      <c r="D4" s="49"/>
      <c r="E4" s="49"/>
      <c r="F4" s="49" t="s">
        <v>26</v>
      </c>
    </row>
    <row r="5" spans="1:7" ht="18" x14ac:dyDescent="0.3">
      <c r="A5" s="360" t="s">
        <v>13</v>
      </c>
      <c r="B5" s="66" t="s">
        <v>6</v>
      </c>
      <c r="C5" s="363" t="s">
        <v>0</v>
      </c>
      <c r="D5" s="50" t="s">
        <v>66</v>
      </c>
      <c r="E5" s="50" t="s">
        <v>67</v>
      </c>
      <c r="F5" s="50" t="s">
        <v>63</v>
      </c>
    </row>
    <row r="6" spans="1:7" ht="18" x14ac:dyDescent="0.3">
      <c r="A6" s="361"/>
      <c r="B6" s="67" t="s">
        <v>2</v>
      </c>
      <c r="C6" s="363"/>
      <c r="D6" s="46" t="s">
        <v>138</v>
      </c>
      <c r="E6" s="46" t="s">
        <v>139</v>
      </c>
      <c r="F6" s="46" t="s">
        <v>140</v>
      </c>
    </row>
    <row r="7" spans="1:7" ht="20.5" x14ac:dyDescent="0.3">
      <c r="A7" s="40" t="s">
        <v>28</v>
      </c>
      <c r="B7" s="68" t="s">
        <v>1</v>
      </c>
      <c r="C7" s="51">
        <f>SUM(D7:F7)</f>
        <v>1087000</v>
      </c>
      <c r="D7" s="51">
        <f>D9</f>
        <v>744400</v>
      </c>
      <c r="E7" s="51">
        <f t="shared" ref="E7:F7" si="0">E9</f>
        <v>174200</v>
      </c>
      <c r="F7" s="51">
        <f t="shared" si="0"/>
        <v>168400</v>
      </c>
    </row>
    <row r="8" spans="1:7" ht="20.5" x14ac:dyDescent="0.3">
      <c r="A8" s="41"/>
      <c r="B8" s="68" t="s">
        <v>2</v>
      </c>
      <c r="C8" s="51"/>
      <c r="D8" s="51"/>
      <c r="E8" s="51"/>
      <c r="F8" s="51"/>
    </row>
    <row r="9" spans="1:7" ht="20.5" x14ac:dyDescent="0.3">
      <c r="A9" s="21" t="s">
        <v>141</v>
      </c>
      <c r="B9" s="69" t="s">
        <v>1</v>
      </c>
      <c r="C9" s="52">
        <f>SUM(D9:F9)</f>
        <v>1087000</v>
      </c>
      <c r="D9" s="52">
        <f>D11</f>
        <v>744400</v>
      </c>
      <c r="E9" s="52">
        <f t="shared" ref="E9:F9" si="1">E11</f>
        <v>174200</v>
      </c>
      <c r="F9" s="52">
        <f t="shared" si="1"/>
        <v>168400</v>
      </c>
    </row>
    <row r="10" spans="1:7" ht="20.5" x14ac:dyDescent="0.3">
      <c r="A10" s="6"/>
      <c r="B10" s="69" t="s">
        <v>2</v>
      </c>
      <c r="C10" s="52"/>
      <c r="D10" s="52"/>
      <c r="E10" s="52"/>
      <c r="F10" s="52"/>
    </row>
    <row r="11" spans="1:7" s="19" customFormat="1" ht="20.5" x14ac:dyDescent="0.3">
      <c r="A11" s="8" t="s">
        <v>73</v>
      </c>
      <c r="B11" s="70" t="s">
        <v>1</v>
      </c>
      <c r="C11" s="53">
        <f>D11+E11+F11</f>
        <v>1087000</v>
      </c>
      <c r="D11" s="54">
        <f>SUM(D15:D27)</f>
        <v>744400</v>
      </c>
      <c r="E11" s="54">
        <f>SUM(E15:E26)</f>
        <v>174200</v>
      </c>
      <c r="F11" s="54">
        <f>SUM(F15:F26)</f>
        <v>168400</v>
      </c>
    </row>
    <row r="12" spans="1:7" s="19" customFormat="1" ht="20.5" x14ac:dyDescent="0.3">
      <c r="A12" s="7"/>
      <c r="B12" s="70" t="s">
        <v>2</v>
      </c>
      <c r="C12" s="53"/>
      <c r="D12" s="54"/>
      <c r="E12" s="54"/>
      <c r="F12" s="54"/>
    </row>
    <row r="13" spans="1:7" s="19" customFormat="1" ht="20.5" x14ac:dyDescent="0.4">
      <c r="A13" s="74" t="s">
        <v>62</v>
      </c>
      <c r="B13" s="71"/>
      <c r="C13" s="53"/>
      <c r="D13" s="55"/>
      <c r="E13" s="55"/>
      <c r="F13" s="55"/>
      <c r="G13" s="17"/>
    </row>
    <row r="14" spans="1:7" s="19" customFormat="1" ht="20.5" x14ac:dyDescent="0.4">
      <c r="A14" s="60" t="s">
        <v>68</v>
      </c>
      <c r="B14" s="71"/>
      <c r="C14" s="53"/>
      <c r="D14" s="55"/>
      <c r="E14" s="55"/>
      <c r="F14" s="55"/>
      <c r="G14" s="17"/>
    </row>
    <row r="15" spans="1:7" s="17" customFormat="1" ht="18" x14ac:dyDescent="0.4">
      <c r="A15" s="20" t="s">
        <v>16</v>
      </c>
      <c r="B15" s="16" t="s">
        <v>1</v>
      </c>
      <c r="C15" s="56">
        <v>354000</v>
      </c>
      <c r="D15" s="72">
        <v>118700</v>
      </c>
      <c r="E15" s="72">
        <v>118000</v>
      </c>
      <c r="F15" s="72">
        <v>117300</v>
      </c>
    </row>
    <row r="16" spans="1:7" s="19" customFormat="1" ht="20.5" x14ac:dyDescent="0.4">
      <c r="A16" s="60" t="s">
        <v>69</v>
      </c>
      <c r="B16" s="71"/>
      <c r="C16" s="53"/>
      <c r="D16" s="55"/>
      <c r="E16" s="55"/>
      <c r="F16" s="55"/>
      <c r="G16" s="17"/>
    </row>
    <row r="17" spans="1:7" s="17" customFormat="1" ht="18" x14ac:dyDescent="0.4">
      <c r="A17" s="15" t="s">
        <v>100</v>
      </c>
      <c r="B17" s="16" t="s">
        <v>1</v>
      </c>
      <c r="C17" s="56">
        <v>18100</v>
      </c>
      <c r="D17" s="22">
        <v>6000</v>
      </c>
      <c r="E17" s="22">
        <v>6000</v>
      </c>
      <c r="F17" s="22">
        <v>6100</v>
      </c>
    </row>
    <row r="18" spans="1:7" s="17" customFormat="1" ht="18" x14ac:dyDescent="0.4">
      <c r="A18" s="15" t="s">
        <v>101</v>
      </c>
      <c r="B18" s="16" t="s">
        <v>1</v>
      </c>
      <c r="C18" s="56">
        <v>22800</v>
      </c>
      <c r="D18" s="22">
        <v>400</v>
      </c>
      <c r="E18" s="22">
        <v>11400</v>
      </c>
      <c r="F18" s="22">
        <v>11000</v>
      </c>
    </row>
    <row r="19" spans="1:7" s="17" customFormat="1" ht="18" x14ac:dyDescent="0.4">
      <c r="A19" s="20" t="s">
        <v>102</v>
      </c>
      <c r="B19" s="16" t="s">
        <v>1</v>
      </c>
      <c r="C19" s="56">
        <v>216000</v>
      </c>
      <c r="D19" s="22">
        <v>216000</v>
      </c>
      <c r="E19" s="22"/>
      <c r="F19" s="22"/>
    </row>
    <row r="20" spans="1:7" s="19" customFormat="1" ht="20.5" x14ac:dyDescent="0.4">
      <c r="A20" s="60" t="s">
        <v>70</v>
      </c>
      <c r="B20" s="71"/>
      <c r="C20" s="53"/>
      <c r="D20" s="55"/>
      <c r="E20" s="55"/>
      <c r="F20" s="55"/>
      <c r="G20" s="17"/>
    </row>
    <row r="21" spans="1:7" s="17" customFormat="1" ht="18" x14ac:dyDescent="0.4">
      <c r="A21" s="15" t="s">
        <v>103</v>
      </c>
      <c r="B21" s="16" t="s">
        <v>1</v>
      </c>
      <c r="C21" s="56">
        <v>50000</v>
      </c>
      <c r="D21" s="22">
        <v>14000</v>
      </c>
      <c r="E21" s="22">
        <v>18500</v>
      </c>
      <c r="F21" s="22">
        <v>17500</v>
      </c>
    </row>
    <row r="22" spans="1:7" s="17" customFormat="1" ht="18" x14ac:dyDescent="0.4">
      <c r="A22" s="15" t="s">
        <v>104</v>
      </c>
      <c r="B22" s="16" t="s">
        <v>1</v>
      </c>
      <c r="C22" s="56">
        <v>32500</v>
      </c>
      <c r="D22" s="22">
        <v>3700</v>
      </c>
      <c r="E22" s="22">
        <v>16300</v>
      </c>
      <c r="F22" s="22">
        <v>12500</v>
      </c>
    </row>
    <row r="23" spans="1:7" s="17" customFormat="1" ht="18" x14ac:dyDescent="0.4">
      <c r="A23" s="15" t="s">
        <v>105</v>
      </c>
      <c r="B23" s="16" t="s">
        <v>1</v>
      </c>
      <c r="C23" s="56">
        <v>12000</v>
      </c>
      <c r="D23" s="22">
        <v>4000</v>
      </c>
      <c r="E23" s="22">
        <v>4000</v>
      </c>
      <c r="F23" s="22">
        <v>4000</v>
      </c>
    </row>
    <row r="24" spans="1:7" s="17" customFormat="1" ht="18" x14ac:dyDescent="0.4">
      <c r="A24" s="15" t="s">
        <v>106</v>
      </c>
      <c r="B24" s="16" t="s">
        <v>1</v>
      </c>
      <c r="C24" s="56">
        <v>2200</v>
      </c>
      <c r="D24" s="22">
        <v>2200</v>
      </c>
      <c r="E24" s="22"/>
      <c r="F24" s="22"/>
    </row>
    <row r="25" spans="1:7" s="17" customFormat="1" ht="18" x14ac:dyDescent="0.4">
      <c r="A25" s="15" t="s">
        <v>107</v>
      </c>
      <c r="B25" s="16" t="s">
        <v>1</v>
      </c>
      <c r="C25" s="56">
        <v>379400</v>
      </c>
      <c r="D25" s="22">
        <v>379400</v>
      </c>
      <c r="E25" s="22"/>
      <c r="F25" s="22"/>
    </row>
    <row r="26" spans="1:7" s="17" customFormat="1" ht="18" x14ac:dyDescent="0.4">
      <c r="A26" s="20" t="s">
        <v>108</v>
      </c>
      <c r="B26" s="16"/>
      <c r="C26" s="56"/>
      <c r="D26" s="22"/>
      <c r="E26" s="22"/>
      <c r="F26" s="22"/>
    </row>
    <row r="27" spans="1:7" s="17" customFormat="1" ht="18" x14ac:dyDescent="0.4">
      <c r="A27" s="82" t="s">
        <v>109</v>
      </c>
      <c r="B27" s="16"/>
      <c r="C27" s="56"/>
      <c r="D27" s="73"/>
      <c r="E27" s="73"/>
      <c r="F27" s="73"/>
    </row>
    <row r="28" spans="1:7" ht="18" x14ac:dyDescent="0.3">
      <c r="A28" s="358" t="s">
        <v>0</v>
      </c>
      <c r="B28" s="68" t="s">
        <v>1</v>
      </c>
      <c r="C28" s="51">
        <f>D28+E28+F28</f>
        <v>1087000</v>
      </c>
      <c r="D28" s="51">
        <f>D11</f>
        <v>744400</v>
      </c>
      <c r="E28" s="51">
        <f t="shared" ref="E28:F28" si="2">E11</f>
        <v>174200</v>
      </c>
      <c r="F28" s="51">
        <f t="shared" si="2"/>
        <v>168400</v>
      </c>
    </row>
    <row r="29" spans="1:7" ht="18" x14ac:dyDescent="0.3">
      <c r="A29" s="359"/>
      <c r="B29" s="68" t="s">
        <v>2</v>
      </c>
      <c r="C29" s="51"/>
      <c r="D29" s="58"/>
      <c r="E29" s="58"/>
      <c r="F29" s="58"/>
    </row>
    <row r="30" spans="1:7" ht="20.5" x14ac:dyDescent="0.3">
      <c r="A30" s="9"/>
      <c r="B30" s="76"/>
      <c r="C30" s="76"/>
      <c r="D30" s="59"/>
      <c r="E30" s="59"/>
      <c r="F30" s="59"/>
    </row>
    <row r="31" spans="1:7" ht="20.5" x14ac:dyDescent="0.3">
      <c r="A31" s="2" t="s">
        <v>7</v>
      </c>
      <c r="B31" s="76"/>
      <c r="C31" s="76"/>
      <c r="D31" s="59"/>
      <c r="E31" s="59"/>
      <c r="F31" s="59"/>
    </row>
  </sheetData>
  <mergeCells count="4">
    <mergeCell ref="A1:F1"/>
    <mergeCell ref="A5:A6"/>
    <mergeCell ref="C5:C6"/>
    <mergeCell ref="A28:A29"/>
  </mergeCells>
  <printOptions horizontalCentered="1"/>
  <pageMargins left="0.45" right="0" top="0.5" bottom="0" header="0" footer="0"/>
  <pageSetup paperSize="9" scale="94" orientation="portrait" horizontalDpi="0" verticalDpi="0" r:id="rId1"/>
  <colBreaks count="1" manualBreakCount="1">
    <brk id="6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Normal="100" workbookViewId="0">
      <selection activeCell="A4" sqref="A4"/>
    </sheetView>
  </sheetViews>
  <sheetFormatPr defaultRowHeight="17.5" x14ac:dyDescent="0.35"/>
  <cols>
    <col min="1" max="1" width="44.75" customWidth="1"/>
    <col min="2" max="2" width="8.1640625" style="77" customWidth="1"/>
    <col min="3" max="3" width="13.75" style="77" customWidth="1"/>
    <col min="4" max="5" width="12.25" style="48" bestFit="1" customWidth="1"/>
    <col min="6" max="6" width="11.75" style="48" bestFit="1" customWidth="1"/>
    <col min="7" max="7" width="11.75" customWidth="1"/>
    <col min="8" max="15" width="39.25" customWidth="1"/>
  </cols>
  <sheetData>
    <row r="1" spans="1:7" ht="20.5" x14ac:dyDescent="0.3">
      <c r="A1" s="323" t="s">
        <v>98</v>
      </c>
      <c r="B1" s="323"/>
      <c r="C1" s="323"/>
      <c r="D1" s="323"/>
      <c r="E1" s="323"/>
      <c r="F1" s="323"/>
    </row>
    <row r="2" spans="1:7" ht="20.5" x14ac:dyDescent="0.3">
      <c r="A2" s="3" t="s">
        <v>15</v>
      </c>
      <c r="B2" s="64"/>
      <c r="C2" s="64"/>
      <c r="D2" s="47"/>
      <c r="E2" s="47"/>
      <c r="F2" s="47"/>
    </row>
    <row r="3" spans="1:7" ht="20.5" x14ac:dyDescent="0.35">
      <c r="A3" s="2" t="s">
        <v>128</v>
      </c>
      <c r="B3" s="65"/>
      <c r="C3" s="65"/>
      <c r="E3" s="49"/>
      <c r="F3" s="49"/>
    </row>
    <row r="4" spans="1:7" ht="20.5" x14ac:dyDescent="0.3">
      <c r="A4" s="2"/>
      <c r="B4" s="65"/>
      <c r="C4" s="65"/>
      <c r="D4" s="49"/>
      <c r="E4" s="49"/>
      <c r="F4" s="49" t="s">
        <v>26</v>
      </c>
    </row>
    <row r="5" spans="1:7" ht="18" x14ac:dyDescent="0.3">
      <c r="A5" s="360" t="s">
        <v>13</v>
      </c>
      <c r="B5" s="66" t="s">
        <v>6</v>
      </c>
      <c r="C5" s="363" t="s">
        <v>0</v>
      </c>
      <c r="D5" s="50" t="s">
        <v>66</v>
      </c>
      <c r="E5" s="50" t="s">
        <v>67</v>
      </c>
      <c r="F5" s="50" t="s">
        <v>63</v>
      </c>
    </row>
    <row r="6" spans="1:7" ht="18" x14ac:dyDescent="0.3">
      <c r="A6" s="361"/>
      <c r="B6" s="67" t="s">
        <v>2</v>
      </c>
      <c r="C6" s="363"/>
      <c r="D6" s="46" t="s">
        <v>138</v>
      </c>
      <c r="E6" s="46" t="s">
        <v>139</v>
      </c>
      <c r="F6" s="46" t="s">
        <v>140</v>
      </c>
    </row>
    <row r="7" spans="1:7" ht="20.5" x14ac:dyDescent="0.3">
      <c r="A7" s="40" t="s">
        <v>28</v>
      </c>
      <c r="B7" s="68" t="s">
        <v>1</v>
      </c>
      <c r="C7" s="51">
        <f>SUM(D7:F7)</f>
        <v>768700</v>
      </c>
      <c r="D7" s="51">
        <f>+D26</f>
        <v>342600</v>
      </c>
      <c r="E7" s="51">
        <f>+E26</f>
        <v>279500</v>
      </c>
      <c r="F7" s="51">
        <f>+F26</f>
        <v>146600</v>
      </c>
    </row>
    <row r="8" spans="1:7" ht="20.5" x14ac:dyDescent="0.3">
      <c r="A8" s="41"/>
      <c r="B8" s="68" t="s">
        <v>2</v>
      </c>
      <c r="C8" s="51"/>
      <c r="D8" s="51"/>
      <c r="E8" s="51"/>
      <c r="F8" s="51"/>
    </row>
    <row r="9" spans="1:7" ht="20.5" x14ac:dyDescent="0.3">
      <c r="A9" s="21" t="s">
        <v>129</v>
      </c>
      <c r="B9" s="69" t="s">
        <v>1</v>
      </c>
      <c r="C9" s="52">
        <f>SUM(D9:F9)</f>
        <v>768700</v>
      </c>
      <c r="D9" s="52">
        <f>D11</f>
        <v>342600</v>
      </c>
      <c r="E9" s="52">
        <f t="shared" ref="E9:F9" si="0">E11</f>
        <v>279500</v>
      </c>
      <c r="F9" s="52">
        <f t="shared" si="0"/>
        <v>146600</v>
      </c>
    </row>
    <row r="10" spans="1:7" ht="20.5" x14ac:dyDescent="0.3">
      <c r="A10" s="6"/>
      <c r="B10" s="69" t="s">
        <v>2</v>
      </c>
      <c r="C10" s="52"/>
      <c r="D10" s="52"/>
      <c r="E10" s="52"/>
      <c r="F10" s="52"/>
    </row>
    <row r="11" spans="1:7" s="19" customFormat="1" ht="20.5" x14ac:dyDescent="0.3">
      <c r="A11" s="8" t="s">
        <v>73</v>
      </c>
      <c r="B11" s="70" t="s">
        <v>1</v>
      </c>
      <c r="C11" s="53">
        <f>D11+E11+F11</f>
        <v>768700</v>
      </c>
      <c r="D11" s="54">
        <f>SUM(D15:D24)</f>
        <v>342600</v>
      </c>
      <c r="E11" s="54">
        <f>SUM(E15:E24)</f>
        <v>279500</v>
      </c>
      <c r="F11" s="54">
        <f>SUM(F15:F24)</f>
        <v>146600</v>
      </c>
    </row>
    <row r="12" spans="1:7" s="19" customFormat="1" ht="20.5" x14ac:dyDescent="0.3">
      <c r="A12" s="7"/>
      <c r="B12" s="70" t="s">
        <v>2</v>
      </c>
      <c r="C12" s="53"/>
      <c r="D12" s="54"/>
      <c r="E12" s="54"/>
      <c r="F12" s="54"/>
    </row>
    <row r="13" spans="1:7" s="19" customFormat="1" ht="20.5" x14ac:dyDescent="0.4">
      <c r="A13" s="74" t="s">
        <v>62</v>
      </c>
      <c r="B13" s="71"/>
      <c r="C13" s="53"/>
      <c r="D13" s="55"/>
      <c r="E13" s="55"/>
      <c r="F13" s="55"/>
      <c r="G13" s="17"/>
    </row>
    <row r="14" spans="1:7" s="19" customFormat="1" ht="20.5" x14ac:dyDescent="0.4">
      <c r="A14" s="60" t="s">
        <v>68</v>
      </c>
      <c r="B14" s="71"/>
      <c r="C14" s="53"/>
      <c r="D14" s="55"/>
      <c r="E14" s="55"/>
      <c r="F14" s="55"/>
      <c r="G14" s="17"/>
    </row>
    <row r="15" spans="1:7" s="17" customFormat="1" ht="18" x14ac:dyDescent="0.4">
      <c r="A15" s="20" t="s">
        <v>130</v>
      </c>
      <c r="B15" s="16" t="s">
        <v>1</v>
      </c>
      <c r="C15" s="56">
        <f t="shared" ref="C15:C24" si="1">D15+E15+F15</f>
        <v>280900</v>
      </c>
      <c r="D15" s="72">
        <v>100000</v>
      </c>
      <c r="E15" s="72">
        <v>80000</v>
      </c>
      <c r="F15" s="72">
        <v>100900</v>
      </c>
    </row>
    <row r="16" spans="1:7" s="19" customFormat="1" ht="20.5" x14ac:dyDescent="0.4">
      <c r="A16" s="60" t="s">
        <v>69</v>
      </c>
      <c r="B16" s="71"/>
      <c r="C16" s="53"/>
      <c r="D16" s="55"/>
      <c r="E16" s="55"/>
      <c r="F16" s="55"/>
      <c r="G16" s="17"/>
    </row>
    <row r="17" spans="1:7" s="17" customFormat="1" ht="18" x14ac:dyDescent="0.4">
      <c r="A17" s="120" t="s">
        <v>131</v>
      </c>
      <c r="B17" s="16" t="s">
        <v>1</v>
      </c>
      <c r="C17" s="56">
        <f t="shared" si="1"/>
        <v>36200</v>
      </c>
      <c r="D17" s="22">
        <v>19800</v>
      </c>
      <c r="E17" s="22">
        <v>10200</v>
      </c>
      <c r="F17" s="22">
        <v>6200</v>
      </c>
    </row>
    <row r="18" spans="1:7" s="17" customFormat="1" ht="18" x14ac:dyDescent="0.4">
      <c r="A18" s="120" t="s">
        <v>132</v>
      </c>
      <c r="B18" s="16" t="s">
        <v>1</v>
      </c>
      <c r="C18" s="56">
        <f t="shared" si="1"/>
        <v>32800</v>
      </c>
      <c r="D18" s="22">
        <v>10000</v>
      </c>
      <c r="E18" s="22">
        <v>15800</v>
      </c>
      <c r="F18" s="22">
        <v>7000</v>
      </c>
    </row>
    <row r="19" spans="1:7" s="17" customFormat="1" ht="18" x14ac:dyDescent="0.4">
      <c r="A19" s="120" t="s">
        <v>357</v>
      </c>
      <c r="B19" s="16" t="s">
        <v>1</v>
      </c>
      <c r="C19" s="56">
        <f t="shared" si="1"/>
        <v>158400</v>
      </c>
      <c r="D19" s="22">
        <v>158400</v>
      </c>
      <c r="E19" s="22">
        <v>0</v>
      </c>
      <c r="F19" s="22">
        <v>0</v>
      </c>
    </row>
    <row r="20" spans="1:7" s="19" customFormat="1" ht="20.5" x14ac:dyDescent="0.4">
      <c r="A20" s="60" t="s">
        <v>70</v>
      </c>
      <c r="B20" s="71"/>
      <c r="C20" s="53"/>
      <c r="D20" s="55"/>
      <c r="E20" s="55"/>
      <c r="F20" s="55"/>
      <c r="G20" s="17"/>
    </row>
    <row r="21" spans="1:7" s="17" customFormat="1" ht="18" x14ac:dyDescent="0.4">
      <c r="A21" s="120" t="s">
        <v>133</v>
      </c>
      <c r="B21" s="16" t="s">
        <v>1</v>
      </c>
      <c r="C21" s="56">
        <f t="shared" si="1"/>
        <v>114000</v>
      </c>
      <c r="D21" s="22">
        <v>20000</v>
      </c>
      <c r="E21" s="22">
        <v>80500</v>
      </c>
      <c r="F21" s="22">
        <v>13500</v>
      </c>
    </row>
    <row r="22" spans="1:7" s="17" customFormat="1" ht="18" x14ac:dyDescent="0.4">
      <c r="A22" s="120" t="s">
        <v>134</v>
      </c>
      <c r="B22" s="16" t="s">
        <v>1</v>
      </c>
      <c r="C22" s="56">
        <f t="shared" si="1"/>
        <v>118000</v>
      </c>
      <c r="D22" s="22">
        <v>20000</v>
      </c>
      <c r="E22" s="22">
        <v>82000</v>
      </c>
      <c r="F22" s="22">
        <v>16000</v>
      </c>
    </row>
    <row r="23" spans="1:7" s="17" customFormat="1" ht="18" x14ac:dyDescent="0.4">
      <c r="A23" s="120" t="s">
        <v>135</v>
      </c>
      <c r="B23" s="16" t="s">
        <v>1</v>
      </c>
      <c r="C23" s="56">
        <f t="shared" si="1"/>
        <v>24000</v>
      </c>
      <c r="D23" s="22">
        <v>10000</v>
      </c>
      <c r="E23" s="22">
        <v>11000</v>
      </c>
      <c r="F23" s="22">
        <v>3000</v>
      </c>
    </row>
    <row r="24" spans="1:7" s="17" customFormat="1" ht="18" x14ac:dyDescent="0.4">
      <c r="A24" s="120" t="s">
        <v>136</v>
      </c>
      <c r="B24" s="16" t="s">
        <v>1</v>
      </c>
      <c r="C24" s="56">
        <f t="shared" si="1"/>
        <v>4400</v>
      </c>
      <c r="D24" s="22">
        <v>4400</v>
      </c>
      <c r="E24" s="22">
        <v>0</v>
      </c>
      <c r="F24" s="22">
        <v>0</v>
      </c>
    </row>
    <row r="25" spans="1:7" ht="18" x14ac:dyDescent="0.3">
      <c r="A25" s="90"/>
      <c r="B25" s="107"/>
      <c r="C25" s="86"/>
      <c r="D25" s="88"/>
      <c r="E25" s="88"/>
      <c r="F25" s="88"/>
    </row>
    <row r="26" spans="1:7" ht="18" x14ac:dyDescent="0.3">
      <c r="A26" s="358" t="s">
        <v>0</v>
      </c>
      <c r="B26" s="68" t="s">
        <v>1</v>
      </c>
      <c r="C26" s="51">
        <f>D26+E26+F26</f>
        <v>768700</v>
      </c>
      <c r="D26" s="51">
        <f>+D11</f>
        <v>342600</v>
      </c>
      <c r="E26" s="51">
        <f>+E11</f>
        <v>279500</v>
      </c>
      <c r="F26" s="51">
        <f>+F11</f>
        <v>146600</v>
      </c>
    </row>
    <row r="27" spans="1:7" ht="18" x14ac:dyDescent="0.3">
      <c r="A27" s="359"/>
      <c r="B27" s="68" t="s">
        <v>2</v>
      </c>
      <c r="C27" s="51"/>
      <c r="D27" s="58"/>
      <c r="E27" s="58"/>
      <c r="F27" s="58"/>
    </row>
    <row r="28" spans="1:7" ht="20.5" x14ac:dyDescent="0.3">
      <c r="A28" s="9"/>
      <c r="B28" s="76"/>
      <c r="C28" s="76"/>
      <c r="D28" s="59"/>
      <c r="E28" s="59"/>
      <c r="F28" s="59"/>
    </row>
    <row r="29" spans="1:7" ht="20.5" x14ac:dyDescent="0.3">
      <c r="A29" s="9"/>
      <c r="B29" s="76"/>
      <c r="C29" s="76"/>
      <c r="D29" s="59"/>
      <c r="E29" s="59"/>
      <c r="F29" s="59"/>
    </row>
    <row r="30" spans="1:7" ht="20.5" x14ac:dyDescent="0.3">
      <c r="A30" s="2" t="s">
        <v>7</v>
      </c>
      <c r="B30" s="76"/>
      <c r="C30" s="76"/>
      <c r="D30" s="59"/>
      <c r="E30" s="59"/>
      <c r="F30" s="59"/>
    </row>
    <row r="31" spans="1:7" x14ac:dyDescent="0.35">
      <c r="D31" s="48" t="s">
        <v>137</v>
      </c>
    </row>
    <row r="32" spans="1:7" x14ac:dyDescent="0.35">
      <c r="C32" s="48">
        <f>(768700-158400)*0.3</f>
        <v>183090</v>
      </c>
      <c r="D32" s="48">
        <f>+D26-158400</f>
        <v>184200</v>
      </c>
    </row>
  </sheetData>
  <mergeCells count="4">
    <mergeCell ref="A1:F1"/>
    <mergeCell ref="A5:A6"/>
    <mergeCell ref="C5:C6"/>
    <mergeCell ref="A26:A27"/>
  </mergeCells>
  <printOptions horizontalCentered="1"/>
  <pageMargins left="0.45" right="0" top="0.5" bottom="0" header="0" footer="0"/>
  <pageSetup paperSize="9" scale="94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Normal="100" workbookViewId="0">
      <selection activeCell="A11" sqref="A11"/>
    </sheetView>
  </sheetViews>
  <sheetFormatPr defaultRowHeight="17.5" x14ac:dyDescent="0.35"/>
  <cols>
    <col min="1" max="1" width="44.75" customWidth="1"/>
    <col min="2" max="2" width="8.1640625" style="77" customWidth="1"/>
    <col min="3" max="3" width="13.75" style="77" customWidth="1"/>
    <col min="4" max="4" width="11.75" style="48" bestFit="1" customWidth="1"/>
    <col min="5" max="5" width="12.25" style="48" bestFit="1" customWidth="1"/>
    <col min="6" max="6" width="11.75" style="48" bestFit="1" customWidth="1"/>
    <col min="7" max="7" width="11.75" customWidth="1"/>
    <col min="8" max="15" width="39.25" customWidth="1"/>
  </cols>
  <sheetData>
    <row r="1" spans="1:7" ht="20.5" x14ac:dyDescent="0.3">
      <c r="A1" s="323" t="s">
        <v>98</v>
      </c>
      <c r="B1" s="323"/>
      <c r="C1" s="323"/>
      <c r="D1" s="323"/>
      <c r="E1" s="323"/>
      <c r="F1" s="323"/>
    </row>
    <row r="2" spans="1:7" ht="20.5" x14ac:dyDescent="0.3">
      <c r="A2" s="3" t="s">
        <v>15</v>
      </c>
      <c r="B2" s="64"/>
      <c r="C2" s="64"/>
      <c r="D2" s="47"/>
      <c r="E2" s="47"/>
      <c r="F2" s="47"/>
    </row>
    <row r="3" spans="1:7" ht="20.5" x14ac:dyDescent="0.35">
      <c r="A3" s="2" t="s">
        <v>121</v>
      </c>
      <c r="B3" s="65"/>
      <c r="C3" s="65"/>
      <c r="E3" s="49"/>
      <c r="F3" s="49"/>
    </row>
    <row r="4" spans="1:7" ht="20.5" x14ac:dyDescent="0.3">
      <c r="A4" s="2"/>
      <c r="B4" s="65"/>
      <c r="C4" s="65"/>
      <c r="D4" s="49"/>
      <c r="E4" s="49"/>
      <c r="F4" s="49" t="s">
        <v>26</v>
      </c>
    </row>
    <row r="5" spans="1:7" ht="18" x14ac:dyDescent="0.3">
      <c r="A5" s="360" t="s">
        <v>13</v>
      </c>
      <c r="B5" s="66" t="s">
        <v>6</v>
      </c>
      <c r="C5" s="363" t="s">
        <v>0</v>
      </c>
      <c r="D5" s="50" t="s">
        <v>66</v>
      </c>
      <c r="E5" s="50" t="s">
        <v>67</v>
      </c>
      <c r="F5" s="50" t="s">
        <v>63</v>
      </c>
    </row>
    <row r="6" spans="1:7" ht="18" x14ac:dyDescent="0.3">
      <c r="A6" s="361"/>
      <c r="B6" s="67" t="s">
        <v>2</v>
      </c>
      <c r="C6" s="363"/>
      <c r="D6" s="46" t="s">
        <v>138</v>
      </c>
      <c r="E6" s="46" t="s">
        <v>139</v>
      </c>
      <c r="F6" s="46" t="s">
        <v>140</v>
      </c>
    </row>
    <row r="7" spans="1:7" ht="20.5" x14ac:dyDescent="0.3">
      <c r="A7" s="40" t="s">
        <v>28</v>
      </c>
      <c r="B7" s="68" t="s">
        <v>1</v>
      </c>
      <c r="C7" s="51">
        <f>SUM(D7:F7)</f>
        <v>851200</v>
      </c>
      <c r="D7" s="51">
        <f>D25</f>
        <v>656600</v>
      </c>
      <c r="E7" s="51">
        <f t="shared" ref="E7:F7" si="0">E25</f>
        <v>166900</v>
      </c>
      <c r="F7" s="51">
        <f t="shared" si="0"/>
        <v>27700</v>
      </c>
    </row>
    <row r="8" spans="1:7" ht="20.5" x14ac:dyDescent="0.3">
      <c r="A8" s="41"/>
      <c r="B8" s="68" t="s">
        <v>2</v>
      </c>
      <c r="C8" s="51"/>
      <c r="D8" s="51"/>
      <c r="E8" s="51"/>
      <c r="F8" s="51"/>
    </row>
    <row r="9" spans="1:7" ht="20.5" x14ac:dyDescent="0.3">
      <c r="A9" s="21" t="s">
        <v>142</v>
      </c>
      <c r="B9" s="69" t="s">
        <v>1</v>
      </c>
      <c r="C9" s="52">
        <f>SUM(D9:F9)</f>
        <v>851200</v>
      </c>
      <c r="D9" s="52">
        <f>D11</f>
        <v>656600</v>
      </c>
      <c r="E9" s="52">
        <f t="shared" ref="E9:F9" si="1">E11</f>
        <v>166900</v>
      </c>
      <c r="F9" s="52">
        <f t="shared" si="1"/>
        <v>27700</v>
      </c>
    </row>
    <row r="10" spans="1:7" ht="20.5" x14ac:dyDescent="0.3">
      <c r="A10" s="6"/>
      <c r="B10" s="69" t="s">
        <v>2</v>
      </c>
      <c r="C10" s="52"/>
      <c r="D10" s="52"/>
      <c r="E10" s="52"/>
      <c r="F10" s="52"/>
    </row>
    <row r="11" spans="1:7" s="19" customFormat="1" ht="20.5" x14ac:dyDescent="0.3">
      <c r="A11" s="8" t="s">
        <v>73</v>
      </c>
      <c r="B11" s="70" t="s">
        <v>1</v>
      </c>
      <c r="C11" s="53">
        <f>D11+E11+F11</f>
        <v>851200</v>
      </c>
      <c r="D11" s="54">
        <f>SUM(D15:D24)</f>
        <v>656600</v>
      </c>
      <c r="E11" s="54">
        <f>SUM(E15:E24)</f>
        <v>166900</v>
      </c>
      <c r="F11" s="54">
        <f>SUM(F15:F24)</f>
        <v>27700</v>
      </c>
    </row>
    <row r="12" spans="1:7" s="19" customFormat="1" ht="20.5" x14ac:dyDescent="0.3">
      <c r="A12" s="7"/>
      <c r="B12" s="70" t="s">
        <v>2</v>
      </c>
      <c r="C12" s="53"/>
      <c r="D12" s="54"/>
      <c r="E12" s="54"/>
      <c r="F12" s="54"/>
    </row>
    <row r="13" spans="1:7" s="19" customFormat="1" ht="20.5" x14ac:dyDescent="0.4">
      <c r="A13" s="74" t="s">
        <v>62</v>
      </c>
      <c r="B13" s="71"/>
      <c r="C13" s="53"/>
      <c r="D13" s="55"/>
      <c r="E13" s="55"/>
      <c r="F13" s="55"/>
      <c r="G13" s="17"/>
    </row>
    <row r="14" spans="1:7" s="19" customFormat="1" ht="20.5" x14ac:dyDescent="0.4">
      <c r="A14" s="60" t="s">
        <v>68</v>
      </c>
      <c r="B14" s="71"/>
      <c r="C14" s="53"/>
      <c r="D14" s="55"/>
      <c r="E14" s="55"/>
      <c r="F14" s="55"/>
      <c r="G14" s="17"/>
    </row>
    <row r="15" spans="1:7" s="17" customFormat="1" ht="18" x14ac:dyDescent="0.4">
      <c r="A15" s="20" t="s">
        <v>16</v>
      </c>
      <c r="B15" s="16" t="s">
        <v>1</v>
      </c>
      <c r="C15" s="56">
        <v>108000</v>
      </c>
      <c r="D15" s="72">
        <v>81900</v>
      </c>
      <c r="E15" s="72">
        <v>26100</v>
      </c>
      <c r="F15" s="72" t="s">
        <v>122</v>
      </c>
    </row>
    <row r="16" spans="1:7" s="19" customFormat="1" ht="20.5" x14ac:dyDescent="0.4">
      <c r="A16" s="60" t="s">
        <v>69</v>
      </c>
      <c r="B16" s="71"/>
      <c r="C16" s="53"/>
      <c r="D16" s="55"/>
      <c r="E16" s="55"/>
      <c r="F16" s="55"/>
      <c r="G16" s="17"/>
    </row>
    <row r="17" spans="1:7" s="17" customFormat="1" ht="18" x14ac:dyDescent="0.4">
      <c r="A17" s="15" t="s">
        <v>100</v>
      </c>
      <c r="B17" s="16" t="s">
        <v>1</v>
      </c>
      <c r="C17" s="56">
        <v>36200</v>
      </c>
      <c r="D17" s="22">
        <v>500</v>
      </c>
      <c r="E17" s="22">
        <v>19500</v>
      </c>
      <c r="F17" s="22">
        <v>16200</v>
      </c>
    </row>
    <row r="18" spans="1:7" s="17" customFormat="1" ht="18" x14ac:dyDescent="0.4">
      <c r="A18" s="15" t="s">
        <v>358</v>
      </c>
      <c r="B18" s="16" t="s">
        <v>1</v>
      </c>
      <c r="C18" s="56">
        <v>12800</v>
      </c>
      <c r="D18" s="22">
        <v>500</v>
      </c>
      <c r="E18" s="22">
        <v>12300</v>
      </c>
      <c r="F18" s="22" t="s">
        <v>122</v>
      </c>
    </row>
    <row r="19" spans="1:7" s="17" customFormat="1" ht="18" x14ac:dyDescent="0.4">
      <c r="A19" s="15" t="s">
        <v>123</v>
      </c>
      <c r="B19" s="16" t="s">
        <v>1</v>
      </c>
      <c r="C19" s="56">
        <v>568800</v>
      </c>
      <c r="D19" s="22">
        <v>568800</v>
      </c>
      <c r="E19" s="22" t="s">
        <v>122</v>
      </c>
      <c r="F19" s="22" t="s">
        <v>122</v>
      </c>
    </row>
    <row r="20" spans="1:7" s="19" customFormat="1" ht="20.5" x14ac:dyDescent="0.4">
      <c r="A20" s="60" t="s">
        <v>70</v>
      </c>
      <c r="B20" s="71"/>
      <c r="C20" s="53"/>
      <c r="D20" s="55"/>
      <c r="E20" s="55"/>
      <c r="F20" s="55"/>
      <c r="G20" s="17"/>
    </row>
    <row r="21" spans="1:7" s="17" customFormat="1" ht="18" x14ac:dyDescent="0.4">
      <c r="A21" s="15" t="s">
        <v>124</v>
      </c>
      <c r="B21" s="16" t="s">
        <v>1</v>
      </c>
      <c r="C21" s="56">
        <v>55000</v>
      </c>
      <c r="D21" s="22" t="s">
        <v>122</v>
      </c>
      <c r="E21" s="22">
        <v>55000</v>
      </c>
      <c r="F21" s="22" t="s">
        <v>122</v>
      </c>
    </row>
    <row r="22" spans="1:7" s="17" customFormat="1" ht="18" x14ac:dyDescent="0.4">
      <c r="A22" s="15" t="s">
        <v>125</v>
      </c>
      <c r="B22" s="16" t="s">
        <v>1</v>
      </c>
      <c r="C22" s="56">
        <v>42000</v>
      </c>
      <c r="D22" s="22" t="s">
        <v>122</v>
      </c>
      <c r="E22" s="22">
        <v>42000</v>
      </c>
      <c r="F22" s="22" t="s">
        <v>122</v>
      </c>
    </row>
    <row r="23" spans="1:7" s="17" customFormat="1" ht="18" x14ac:dyDescent="0.4">
      <c r="A23" s="15" t="s">
        <v>126</v>
      </c>
      <c r="B23" s="16" t="s">
        <v>1</v>
      </c>
      <c r="C23" s="56">
        <v>24000</v>
      </c>
      <c r="D23" s="22">
        <v>500</v>
      </c>
      <c r="E23" s="22">
        <v>12000</v>
      </c>
      <c r="F23" s="22">
        <v>11500</v>
      </c>
    </row>
    <row r="24" spans="1:7" s="17" customFormat="1" ht="18" x14ac:dyDescent="0.4">
      <c r="A24" s="20" t="s">
        <v>127</v>
      </c>
      <c r="B24" s="16" t="s">
        <v>1</v>
      </c>
      <c r="C24" s="56">
        <v>4400</v>
      </c>
      <c r="D24" s="22">
        <v>4400</v>
      </c>
      <c r="E24" s="22" t="s">
        <v>122</v>
      </c>
      <c r="F24" s="22" t="s">
        <v>122</v>
      </c>
    </row>
    <row r="25" spans="1:7" ht="18" x14ac:dyDescent="0.3">
      <c r="A25" s="358" t="s">
        <v>0</v>
      </c>
      <c r="B25" s="68" t="s">
        <v>1</v>
      </c>
      <c r="C25" s="51">
        <f>D25+E25+F25</f>
        <v>851200</v>
      </c>
      <c r="D25" s="51">
        <f>D9</f>
        <v>656600</v>
      </c>
      <c r="E25" s="51">
        <f t="shared" ref="E25:F25" si="2">E9</f>
        <v>166900</v>
      </c>
      <c r="F25" s="51">
        <f t="shared" si="2"/>
        <v>27700</v>
      </c>
    </row>
    <row r="26" spans="1:7" ht="18" x14ac:dyDescent="0.3">
      <c r="A26" s="359"/>
      <c r="B26" s="68" t="s">
        <v>2</v>
      </c>
      <c r="C26" s="51"/>
      <c r="D26" s="58"/>
      <c r="E26" s="58"/>
      <c r="F26" s="58"/>
    </row>
    <row r="27" spans="1:7" ht="20.5" x14ac:dyDescent="0.3">
      <c r="A27" s="9"/>
      <c r="B27" s="76"/>
      <c r="C27" s="76"/>
      <c r="D27" s="59"/>
      <c r="E27" s="59"/>
      <c r="F27" s="59"/>
    </row>
    <row r="28" spans="1:7" ht="20.5" x14ac:dyDescent="0.3">
      <c r="A28" s="2" t="s">
        <v>7</v>
      </c>
      <c r="B28" s="76"/>
      <c r="C28" s="76"/>
      <c r="D28" s="59"/>
      <c r="E28" s="59"/>
      <c r="F28" s="59"/>
    </row>
  </sheetData>
  <mergeCells count="4">
    <mergeCell ref="A1:F1"/>
    <mergeCell ref="A5:A6"/>
    <mergeCell ref="C5:C6"/>
    <mergeCell ref="A25:A26"/>
  </mergeCells>
  <printOptions horizontalCentered="1"/>
  <pageMargins left="0.45" right="0" top="0.5" bottom="0" header="0" footer="0"/>
  <pageSetup paperSize="9" scale="92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zoomScaleNormal="100" workbookViewId="0">
      <selection activeCell="A8" sqref="A8"/>
    </sheetView>
  </sheetViews>
  <sheetFormatPr defaultRowHeight="17.5" x14ac:dyDescent="0.35"/>
  <cols>
    <col min="1" max="1" width="45.4140625" customWidth="1"/>
    <col min="2" max="2" width="8.1640625" style="77" customWidth="1"/>
    <col min="3" max="3" width="13.75" style="77" customWidth="1"/>
    <col min="4" max="4" width="14.83203125" style="48" bestFit="1" customWidth="1"/>
    <col min="5" max="5" width="12.25" style="48" bestFit="1" customWidth="1"/>
    <col min="6" max="6" width="11.75" style="48" bestFit="1" customWidth="1"/>
    <col min="7" max="7" width="11.75" customWidth="1"/>
    <col min="8" max="15" width="39.25" customWidth="1"/>
  </cols>
  <sheetData>
    <row r="1" spans="1:7" ht="20.5" x14ac:dyDescent="0.3">
      <c r="A1" s="323" t="s">
        <v>98</v>
      </c>
      <c r="B1" s="323"/>
      <c r="C1" s="323"/>
      <c r="D1" s="323"/>
      <c r="E1" s="323"/>
      <c r="F1" s="323"/>
    </row>
    <row r="2" spans="1:7" ht="20.5" x14ac:dyDescent="0.3">
      <c r="A2" s="3" t="s">
        <v>15</v>
      </c>
      <c r="B2" s="64"/>
      <c r="C2" s="64"/>
      <c r="D2" s="47"/>
      <c r="E2" s="47"/>
      <c r="F2" s="47"/>
    </row>
    <row r="3" spans="1:7" ht="20.5" x14ac:dyDescent="0.35">
      <c r="A3" s="2" t="s">
        <v>143</v>
      </c>
      <c r="B3" s="65"/>
      <c r="C3" s="65"/>
      <c r="E3" s="49"/>
      <c r="F3" s="49"/>
    </row>
    <row r="4" spans="1:7" ht="20.5" x14ac:dyDescent="0.3">
      <c r="A4" s="2"/>
      <c r="B4" s="65"/>
      <c r="C4" s="65"/>
      <c r="D4" s="49"/>
      <c r="E4" s="49"/>
      <c r="F4" s="49" t="s">
        <v>26</v>
      </c>
    </row>
    <row r="5" spans="1:7" ht="18" x14ac:dyDescent="0.3">
      <c r="A5" s="360" t="s">
        <v>13</v>
      </c>
      <c r="B5" s="66" t="s">
        <v>6</v>
      </c>
      <c r="C5" s="363" t="s">
        <v>0</v>
      </c>
      <c r="D5" s="50" t="s">
        <v>66</v>
      </c>
      <c r="E5" s="50" t="s">
        <v>67</v>
      </c>
      <c r="F5" s="50" t="s">
        <v>63</v>
      </c>
    </row>
    <row r="6" spans="1:7" ht="18" x14ac:dyDescent="0.3">
      <c r="A6" s="361"/>
      <c r="B6" s="67" t="s">
        <v>2</v>
      </c>
      <c r="C6" s="363"/>
      <c r="D6" s="46" t="s">
        <v>138</v>
      </c>
      <c r="E6" s="46" t="s">
        <v>139</v>
      </c>
      <c r="F6" s="46" t="s">
        <v>140</v>
      </c>
    </row>
    <row r="7" spans="1:7" ht="20.5" x14ac:dyDescent="0.3">
      <c r="A7" s="307" t="s">
        <v>28</v>
      </c>
      <c r="B7" s="308" t="s">
        <v>1</v>
      </c>
      <c r="C7" s="309">
        <f>SUM(D7:F7)</f>
        <v>34281350</v>
      </c>
      <c r="D7" s="309">
        <f>D9+D29+D40+D53</f>
        <v>20746650</v>
      </c>
      <c r="E7" s="309">
        <f>E9+E29+E40+E53</f>
        <v>8444000</v>
      </c>
      <c r="F7" s="309">
        <f>F9+F29+F40+F53</f>
        <v>5090700</v>
      </c>
    </row>
    <row r="8" spans="1:7" ht="20.5" x14ac:dyDescent="0.3">
      <c r="A8" s="310"/>
      <c r="B8" s="308" t="s">
        <v>2</v>
      </c>
      <c r="C8" s="309"/>
      <c r="D8" s="309"/>
      <c r="E8" s="309"/>
      <c r="F8" s="309"/>
    </row>
    <row r="9" spans="1:7" ht="20.5" x14ac:dyDescent="0.3">
      <c r="A9" s="302" t="s">
        <v>144</v>
      </c>
      <c r="B9" s="303" t="s">
        <v>1</v>
      </c>
      <c r="C9" s="304">
        <f>SUM(D9:F9)</f>
        <v>13928650</v>
      </c>
      <c r="D9" s="304">
        <f>D11+D24</f>
        <v>5278750</v>
      </c>
      <c r="E9" s="304">
        <f t="shared" ref="E9:F9" si="0">E11</f>
        <v>5272700</v>
      </c>
      <c r="F9" s="304">
        <f t="shared" si="0"/>
        <v>3377200</v>
      </c>
    </row>
    <row r="10" spans="1:7" ht="20.5" x14ac:dyDescent="0.3">
      <c r="A10" s="306"/>
      <c r="B10" s="303" t="s">
        <v>2</v>
      </c>
      <c r="C10" s="304"/>
      <c r="D10" s="304"/>
      <c r="E10" s="304"/>
      <c r="F10" s="304"/>
    </row>
    <row r="11" spans="1:7" s="19" customFormat="1" ht="20.5" x14ac:dyDescent="0.3">
      <c r="A11" s="8" t="s">
        <v>73</v>
      </c>
      <c r="B11" s="70" t="s">
        <v>1</v>
      </c>
      <c r="C11" s="53">
        <f>D11+E11+F11</f>
        <v>12353200</v>
      </c>
      <c r="D11" s="54">
        <f>SUM(D15:D23)</f>
        <v>3703300</v>
      </c>
      <c r="E11" s="54">
        <f>SUM(E15:E23)</f>
        <v>5272700</v>
      </c>
      <c r="F11" s="54">
        <f>SUM(F15:F23)</f>
        <v>3377200</v>
      </c>
    </row>
    <row r="12" spans="1:7" s="19" customFormat="1" ht="20.5" x14ac:dyDescent="0.3">
      <c r="A12" s="7"/>
      <c r="B12" s="70" t="s">
        <v>2</v>
      </c>
      <c r="C12" s="53"/>
      <c r="D12" s="54"/>
      <c r="E12" s="54"/>
      <c r="F12" s="54"/>
    </row>
    <row r="13" spans="1:7" s="19" customFormat="1" ht="20.5" x14ac:dyDescent="0.4">
      <c r="A13" s="74" t="s">
        <v>62</v>
      </c>
      <c r="B13" s="71"/>
      <c r="C13" s="53"/>
      <c r="D13" s="55"/>
      <c r="E13" s="55"/>
      <c r="F13" s="55"/>
      <c r="G13" s="17"/>
    </row>
    <row r="14" spans="1:7" s="19" customFormat="1" ht="18" x14ac:dyDescent="0.4">
      <c r="A14" s="251" t="s">
        <v>68</v>
      </c>
      <c r="B14" s="71"/>
      <c r="C14" s="53"/>
      <c r="D14" s="55"/>
      <c r="E14" s="55"/>
      <c r="F14" s="55"/>
      <c r="G14" s="17"/>
    </row>
    <row r="15" spans="1:7" s="17" customFormat="1" ht="18" x14ac:dyDescent="0.4">
      <c r="A15" s="20" t="s">
        <v>328</v>
      </c>
      <c r="B15" s="16" t="s">
        <v>1</v>
      </c>
      <c r="C15" s="56">
        <v>11490000</v>
      </c>
      <c r="D15" s="72">
        <v>3644500</v>
      </c>
      <c r="E15" s="72">
        <v>4845500</v>
      </c>
      <c r="F15" s="72">
        <v>3000000</v>
      </c>
    </row>
    <row r="16" spans="1:7" s="17" customFormat="1" ht="18" x14ac:dyDescent="0.4">
      <c r="A16" s="119" t="s">
        <v>115</v>
      </c>
      <c r="B16" s="16" t="s">
        <v>1</v>
      </c>
      <c r="C16" s="56">
        <f>D16+E16+F16</f>
        <v>0</v>
      </c>
      <c r="D16" s="22"/>
      <c r="E16" s="22"/>
      <c r="F16" s="22"/>
    </row>
    <row r="17" spans="1:6" s="17" customFormat="1" ht="18" x14ac:dyDescent="0.4">
      <c r="A17" s="15" t="s">
        <v>116</v>
      </c>
      <c r="B17" s="16" t="s">
        <v>1</v>
      </c>
      <c r="C17" s="56">
        <v>567400</v>
      </c>
      <c r="D17" s="22" t="s">
        <v>117</v>
      </c>
      <c r="E17" s="22">
        <v>283700</v>
      </c>
      <c r="F17" s="22">
        <v>283700</v>
      </c>
    </row>
    <row r="18" spans="1:6" s="17" customFormat="1" ht="18" x14ac:dyDescent="0.4">
      <c r="A18" s="20" t="s">
        <v>118</v>
      </c>
      <c r="B18" s="16" t="s">
        <v>1</v>
      </c>
      <c r="C18" s="56">
        <v>22000</v>
      </c>
      <c r="D18" s="22" t="s">
        <v>119</v>
      </c>
      <c r="E18" s="22">
        <v>11000</v>
      </c>
      <c r="F18" s="22">
        <v>11000</v>
      </c>
    </row>
    <row r="19" spans="1:6" s="17" customFormat="1" ht="18" x14ac:dyDescent="0.4">
      <c r="A19" s="119" t="s">
        <v>327</v>
      </c>
      <c r="B19" s="16" t="s">
        <v>1</v>
      </c>
      <c r="C19" s="56">
        <f t="shared" ref="C19" si="1">D19+E19+F19</f>
        <v>0</v>
      </c>
      <c r="D19" s="22"/>
      <c r="E19" s="22"/>
      <c r="F19" s="22"/>
    </row>
    <row r="20" spans="1:6" s="17" customFormat="1" ht="18" x14ac:dyDescent="0.4">
      <c r="A20" s="15" t="s">
        <v>351</v>
      </c>
      <c r="B20" s="16" t="s">
        <v>1</v>
      </c>
      <c r="C20" s="56">
        <v>100000</v>
      </c>
      <c r="D20" s="22">
        <v>50000</v>
      </c>
      <c r="E20" s="22">
        <v>50000</v>
      </c>
      <c r="F20" s="22"/>
    </row>
    <row r="21" spans="1:6" s="17" customFormat="1" ht="18" x14ac:dyDescent="0.4">
      <c r="A21" s="15" t="s">
        <v>352</v>
      </c>
      <c r="B21" s="16" t="s">
        <v>1</v>
      </c>
      <c r="C21" s="56">
        <v>65000</v>
      </c>
      <c r="D21" s="22"/>
      <c r="E21" s="22">
        <v>32500</v>
      </c>
      <c r="F21" s="22">
        <v>32500</v>
      </c>
    </row>
    <row r="22" spans="1:6" s="17" customFormat="1" ht="18" x14ac:dyDescent="0.4">
      <c r="A22" s="15" t="s">
        <v>353</v>
      </c>
      <c r="B22" s="16" t="s">
        <v>1</v>
      </c>
      <c r="C22" s="56">
        <v>100000</v>
      </c>
      <c r="D22" s="22"/>
      <c r="E22" s="22">
        <v>50000</v>
      </c>
      <c r="F22" s="22">
        <v>50000</v>
      </c>
    </row>
    <row r="23" spans="1:6" s="17" customFormat="1" ht="18" x14ac:dyDescent="0.4">
      <c r="A23" s="20" t="s">
        <v>329</v>
      </c>
      <c r="B23" s="16" t="s">
        <v>1</v>
      </c>
      <c r="C23" s="56">
        <v>8800</v>
      </c>
      <c r="D23" s="22">
        <v>8800</v>
      </c>
      <c r="E23" s="22"/>
      <c r="F23" s="22" t="s">
        <v>113</v>
      </c>
    </row>
    <row r="24" spans="1:6" s="17" customFormat="1" ht="20.5" x14ac:dyDescent="0.4">
      <c r="A24" s="284" t="s">
        <v>359</v>
      </c>
      <c r="B24" s="294" t="s">
        <v>1</v>
      </c>
      <c r="C24" s="296">
        <v>1575450</v>
      </c>
      <c r="D24" s="287">
        <v>1575450</v>
      </c>
      <c r="E24" s="288"/>
      <c r="F24" s="288"/>
    </row>
    <row r="25" spans="1:6" s="17" customFormat="1" ht="18" x14ac:dyDescent="0.4">
      <c r="A25" s="289"/>
      <c r="B25" s="295" t="s">
        <v>2</v>
      </c>
      <c r="C25" s="286"/>
      <c r="D25" s="288"/>
      <c r="E25" s="288"/>
      <c r="F25" s="288"/>
    </row>
    <row r="26" spans="1:6" s="17" customFormat="1" ht="18" x14ac:dyDescent="0.4">
      <c r="A26" s="290" t="s">
        <v>360</v>
      </c>
      <c r="B26" s="291" t="s">
        <v>1</v>
      </c>
      <c r="C26" s="292">
        <v>1575450</v>
      </c>
      <c r="D26" s="293">
        <v>1575450</v>
      </c>
      <c r="E26" s="293"/>
      <c r="F26" s="293"/>
    </row>
    <row r="27" spans="1:6" s="17" customFormat="1" ht="18" x14ac:dyDescent="0.4">
      <c r="A27" s="289" t="s">
        <v>361</v>
      </c>
      <c r="B27" s="285"/>
      <c r="C27" s="286"/>
      <c r="D27" s="288"/>
      <c r="E27" s="288"/>
      <c r="F27" s="288"/>
    </row>
    <row r="28" spans="1:6" s="17" customFormat="1" ht="18" x14ac:dyDescent="0.4">
      <c r="A28" s="18"/>
      <c r="B28" s="45"/>
      <c r="C28" s="62"/>
      <c r="D28" s="63"/>
      <c r="E28" s="63"/>
      <c r="F28" s="63"/>
    </row>
    <row r="29" spans="1:6" s="305" customFormat="1" ht="20.5" x14ac:dyDescent="0.3">
      <c r="A29" s="302" t="s">
        <v>234</v>
      </c>
      <c r="B29" s="303" t="s">
        <v>1</v>
      </c>
      <c r="C29" s="304">
        <f>SUM(D29:F29)</f>
        <v>1908800</v>
      </c>
      <c r="D29" s="304">
        <f>D31</f>
        <v>1336500</v>
      </c>
      <c r="E29" s="304">
        <f t="shared" ref="E29:F29" si="2">E31</f>
        <v>572300</v>
      </c>
      <c r="F29" s="304">
        <f t="shared" si="2"/>
        <v>0</v>
      </c>
    </row>
    <row r="30" spans="1:6" s="305" customFormat="1" ht="20.5" x14ac:dyDescent="0.3">
      <c r="A30" s="306"/>
      <c r="B30" s="303" t="s">
        <v>2</v>
      </c>
      <c r="C30" s="304"/>
      <c r="D30" s="304"/>
      <c r="E30" s="304"/>
      <c r="F30" s="304"/>
    </row>
    <row r="31" spans="1:6" s="301" customFormat="1" ht="20.5" x14ac:dyDescent="0.3">
      <c r="A31" s="298" t="s">
        <v>73</v>
      </c>
      <c r="B31" s="299" t="s">
        <v>1</v>
      </c>
      <c r="C31" s="296">
        <f>D31+E31+F31</f>
        <v>1908800</v>
      </c>
      <c r="D31" s="300">
        <f>SUM(D35:D38)</f>
        <v>1336500</v>
      </c>
      <c r="E31" s="300">
        <f t="shared" ref="E31:F31" si="3">SUM(E35:E38)</f>
        <v>572300</v>
      </c>
      <c r="F31" s="300">
        <f t="shared" si="3"/>
        <v>0</v>
      </c>
    </row>
    <row r="32" spans="1:6" s="19" customFormat="1" ht="20.5" x14ac:dyDescent="0.3">
      <c r="A32" s="7"/>
      <c r="B32" s="70" t="s">
        <v>2</v>
      </c>
      <c r="C32" s="53"/>
      <c r="D32" s="54"/>
      <c r="E32" s="54"/>
      <c r="F32" s="54"/>
    </row>
    <row r="33" spans="1:7" s="19" customFormat="1" ht="20.5" x14ac:dyDescent="0.3">
      <c r="A33" s="235" t="s">
        <v>62</v>
      </c>
      <c r="B33" s="70"/>
      <c r="C33" s="53"/>
      <c r="D33" s="54"/>
      <c r="E33" s="54"/>
      <c r="F33" s="54"/>
    </row>
    <row r="34" spans="1:7" s="19" customFormat="1" ht="20.5" x14ac:dyDescent="0.4">
      <c r="A34" s="60" t="s">
        <v>227</v>
      </c>
      <c r="B34" s="71"/>
      <c r="C34" s="53"/>
      <c r="D34" s="55"/>
      <c r="E34" s="55"/>
      <c r="F34" s="55"/>
      <c r="G34" s="17"/>
    </row>
    <row r="35" spans="1:7" s="17" customFormat="1" ht="18" x14ac:dyDescent="0.4">
      <c r="A35" s="20" t="s">
        <v>330</v>
      </c>
      <c r="B35" s="16" t="s">
        <v>1</v>
      </c>
      <c r="C35" s="56">
        <v>509400</v>
      </c>
      <c r="D35" s="72">
        <v>254700</v>
      </c>
      <c r="E35" s="72">
        <v>254700</v>
      </c>
      <c r="F35" s="72"/>
    </row>
    <row r="36" spans="1:7" s="19" customFormat="1" ht="18" x14ac:dyDescent="0.4">
      <c r="A36" s="15" t="s">
        <v>331</v>
      </c>
      <c r="B36" s="16" t="s">
        <v>1</v>
      </c>
      <c r="C36" s="124">
        <v>143000</v>
      </c>
      <c r="D36" s="124">
        <v>143000</v>
      </c>
      <c r="E36" s="124"/>
      <c r="F36" s="281"/>
    </row>
    <row r="37" spans="1:7" s="17" customFormat="1" ht="18" x14ac:dyDescent="0.4">
      <c r="A37" s="15" t="s">
        <v>228</v>
      </c>
      <c r="B37" s="16" t="s">
        <v>1</v>
      </c>
      <c r="C37" s="56">
        <v>317600</v>
      </c>
      <c r="D37" s="22"/>
      <c r="E37" s="22">
        <v>317600</v>
      </c>
      <c r="F37" s="22"/>
    </row>
    <row r="38" spans="1:7" s="17" customFormat="1" ht="18" x14ac:dyDescent="0.4">
      <c r="A38" s="15" t="s">
        <v>229</v>
      </c>
      <c r="B38" s="16" t="s">
        <v>1</v>
      </c>
      <c r="C38" s="56">
        <v>938800</v>
      </c>
      <c r="D38" s="297">
        <v>938800</v>
      </c>
      <c r="E38" s="22"/>
      <c r="F38" s="22"/>
    </row>
    <row r="39" spans="1:7" s="17" customFormat="1" ht="18" x14ac:dyDescent="0.4">
      <c r="A39" s="252"/>
      <c r="B39" s="253"/>
      <c r="C39" s="136"/>
      <c r="D39" s="181"/>
      <c r="E39" s="181"/>
      <c r="F39" s="181"/>
    </row>
    <row r="40" spans="1:7" ht="20.5" x14ac:dyDescent="0.3">
      <c r="A40" s="21" t="s">
        <v>235</v>
      </c>
      <c r="B40" s="69" t="s">
        <v>1</v>
      </c>
      <c r="C40" s="52">
        <f>SUM(D40:F40)</f>
        <v>2357300</v>
      </c>
      <c r="D40" s="52">
        <f>SUM(D44:D51)</f>
        <v>852100</v>
      </c>
      <c r="E40" s="52">
        <f t="shared" ref="E40:F40" si="4">SUM(E44:E51)</f>
        <v>794200</v>
      </c>
      <c r="F40" s="52">
        <f t="shared" si="4"/>
        <v>711000</v>
      </c>
    </row>
    <row r="41" spans="1:7" ht="20.5" x14ac:dyDescent="0.3">
      <c r="A41" s="6"/>
      <c r="B41" s="69" t="s">
        <v>2</v>
      </c>
      <c r="C41" s="52"/>
      <c r="D41" s="52"/>
      <c r="E41" s="52"/>
      <c r="F41" s="52"/>
    </row>
    <row r="42" spans="1:7" s="19" customFormat="1" ht="20.5" x14ac:dyDescent="0.3">
      <c r="A42" s="8" t="s">
        <v>73</v>
      </c>
      <c r="B42" s="70" t="s">
        <v>1</v>
      </c>
      <c r="C42" s="53">
        <f>D42+E42+F42</f>
        <v>2357300</v>
      </c>
      <c r="D42" s="54">
        <f>SUM(D46:D51)</f>
        <v>852100</v>
      </c>
      <c r="E42" s="54">
        <f t="shared" ref="E42:F42" si="5">SUM(E46:E51)</f>
        <v>794200</v>
      </c>
      <c r="F42" s="54">
        <f t="shared" si="5"/>
        <v>711000</v>
      </c>
    </row>
    <row r="43" spans="1:7" s="19" customFormat="1" ht="20.5" x14ac:dyDescent="0.3">
      <c r="A43" s="7"/>
      <c r="B43" s="70" t="s">
        <v>2</v>
      </c>
      <c r="C43" s="53"/>
      <c r="D43" s="54"/>
      <c r="E43" s="54"/>
      <c r="F43" s="54"/>
    </row>
    <row r="44" spans="1:7" s="17" customFormat="1" ht="20.5" x14ac:dyDescent="0.4">
      <c r="A44" s="234" t="s">
        <v>294</v>
      </c>
      <c r="B44" s="16" t="s">
        <v>1</v>
      </c>
      <c r="C44" s="56">
        <f t="shared" ref="C44:C45" si="6">D44+E44+F44</f>
        <v>0</v>
      </c>
      <c r="D44" s="22"/>
      <c r="E44" s="22"/>
      <c r="F44" s="22"/>
    </row>
    <row r="45" spans="1:7" s="17" customFormat="1" ht="18" x14ac:dyDescent="0.4">
      <c r="A45" s="213" t="s">
        <v>230</v>
      </c>
      <c r="B45" s="16" t="s">
        <v>1</v>
      </c>
      <c r="C45" s="56">
        <f t="shared" si="6"/>
        <v>0</v>
      </c>
      <c r="D45" s="22"/>
      <c r="E45" s="22"/>
      <c r="F45" s="22"/>
    </row>
    <row r="46" spans="1:7" s="17" customFormat="1" ht="18" x14ac:dyDescent="0.4">
      <c r="A46" s="17" t="s">
        <v>231</v>
      </c>
      <c r="B46" s="16" t="s">
        <v>1</v>
      </c>
      <c r="C46" s="56">
        <v>89600</v>
      </c>
      <c r="D46" s="22">
        <v>29800</v>
      </c>
      <c r="E46" s="22">
        <v>29800</v>
      </c>
      <c r="F46" s="22">
        <v>30000</v>
      </c>
    </row>
    <row r="47" spans="1:7" s="17" customFormat="1" ht="18" x14ac:dyDescent="0.4">
      <c r="A47" s="15" t="s">
        <v>110</v>
      </c>
      <c r="B47" s="16" t="s">
        <v>1</v>
      </c>
      <c r="C47" s="56">
        <v>1800000</v>
      </c>
      <c r="D47" s="22">
        <v>600000</v>
      </c>
      <c r="E47" s="22">
        <v>600000</v>
      </c>
      <c r="F47" s="22">
        <v>600000</v>
      </c>
    </row>
    <row r="48" spans="1:7" s="19" customFormat="1" ht="18" x14ac:dyDescent="0.4">
      <c r="A48" s="15" t="s">
        <v>111</v>
      </c>
      <c r="B48" s="123" t="s">
        <v>1</v>
      </c>
      <c r="C48" s="56">
        <v>243000</v>
      </c>
      <c r="D48" s="124">
        <v>81000</v>
      </c>
      <c r="E48" s="124">
        <v>81000</v>
      </c>
      <c r="F48" s="124">
        <v>81000</v>
      </c>
      <c r="G48" s="17"/>
    </row>
    <row r="49" spans="1:7" s="17" customFormat="1" ht="18" x14ac:dyDescent="0.4">
      <c r="A49" s="119" t="s">
        <v>232</v>
      </c>
      <c r="B49" s="16" t="s">
        <v>1</v>
      </c>
      <c r="C49" s="56"/>
      <c r="D49" s="22"/>
      <c r="E49" s="22"/>
      <c r="F49" s="22"/>
    </row>
    <row r="50" spans="1:7" s="17" customFormat="1" ht="18" x14ac:dyDescent="0.4">
      <c r="A50" s="15" t="s">
        <v>233</v>
      </c>
      <c r="B50" s="16" t="s">
        <v>1</v>
      </c>
      <c r="C50" s="56">
        <v>83400</v>
      </c>
      <c r="D50" s="22"/>
      <c r="E50" s="22">
        <v>83400</v>
      </c>
      <c r="F50" s="22"/>
    </row>
    <row r="51" spans="1:7" s="17" customFormat="1" ht="18" x14ac:dyDescent="0.4">
      <c r="A51" s="20" t="s">
        <v>112</v>
      </c>
      <c r="B51" s="16" t="s">
        <v>1</v>
      </c>
      <c r="C51" s="56">
        <v>141300</v>
      </c>
      <c r="D51" s="22">
        <v>141300</v>
      </c>
      <c r="E51" s="22"/>
      <c r="F51" s="22"/>
    </row>
    <row r="52" spans="1:7" s="17" customFormat="1" ht="18" x14ac:dyDescent="0.4">
      <c r="A52" s="18"/>
      <c r="B52" s="256"/>
      <c r="C52" s="143"/>
      <c r="D52" s="63"/>
      <c r="E52" s="179"/>
      <c r="F52" s="179"/>
    </row>
    <row r="53" spans="1:7" ht="20.5" x14ac:dyDescent="0.3">
      <c r="A53" s="168" t="s">
        <v>236</v>
      </c>
      <c r="B53" s="169" t="s">
        <v>1</v>
      </c>
      <c r="C53" s="170">
        <f>SUM(D53:F53)</f>
        <v>16086600</v>
      </c>
      <c r="D53" s="170">
        <f>D55</f>
        <v>13279300</v>
      </c>
      <c r="E53" s="170">
        <f t="shared" ref="E53:F53" si="7">E55</f>
        <v>1804800</v>
      </c>
      <c r="F53" s="170">
        <f t="shared" si="7"/>
        <v>1002500</v>
      </c>
    </row>
    <row r="54" spans="1:7" ht="20.5" x14ac:dyDescent="0.3">
      <c r="A54" s="6"/>
      <c r="B54" s="69" t="s">
        <v>2</v>
      </c>
      <c r="C54" s="52"/>
      <c r="D54" s="52"/>
      <c r="E54" s="52"/>
      <c r="F54" s="52"/>
    </row>
    <row r="55" spans="1:7" s="19" customFormat="1" ht="20.5" x14ac:dyDescent="0.3">
      <c r="A55" s="8" t="s">
        <v>73</v>
      </c>
      <c r="B55" s="70" t="s">
        <v>1</v>
      </c>
      <c r="C55" s="53">
        <f>D55+E55+F55</f>
        <v>16086600</v>
      </c>
      <c r="D55" s="54">
        <f>SUM(D59:D73)</f>
        <v>13279300</v>
      </c>
      <c r="E55" s="54">
        <f>SUM(E59:E73)</f>
        <v>1804800</v>
      </c>
      <c r="F55" s="54">
        <f>SUM(F59:F73)</f>
        <v>1002500</v>
      </c>
    </row>
    <row r="56" spans="1:7" s="19" customFormat="1" ht="20.5" x14ac:dyDescent="0.3">
      <c r="A56" s="7"/>
      <c r="B56" s="70" t="s">
        <v>2</v>
      </c>
      <c r="C56" s="53"/>
      <c r="D56" s="54"/>
      <c r="E56" s="54"/>
      <c r="F56" s="54"/>
    </row>
    <row r="57" spans="1:7" s="19" customFormat="1" ht="20.5" x14ac:dyDescent="0.4">
      <c r="A57" s="74" t="s">
        <v>62</v>
      </c>
      <c r="B57" s="71"/>
      <c r="C57" s="53"/>
      <c r="D57" s="55"/>
      <c r="E57" s="55"/>
      <c r="F57" s="55"/>
      <c r="G57" s="17"/>
    </row>
    <row r="58" spans="1:7" s="19" customFormat="1" ht="20.5" x14ac:dyDescent="0.4">
      <c r="A58" s="60" t="s">
        <v>68</v>
      </c>
      <c r="B58" s="71"/>
      <c r="C58" s="53"/>
      <c r="D58" s="55"/>
      <c r="E58" s="55"/>
      <c r="F58" s="55"/>
      <c r="G58" s="17"/>
    </row>
    <row r="59" spans="1:7" s="17" customFormat="1" ht="18" x14ac:dyDescent="0.4">
      <c r="A59" s="20" t="s">
        <v>16</v>
      </c>
      <c r="B59" s="16" t="s">
        <v>1</v>
      </c>
      <c r="C59" s="56">
        <f t="shared" ref="C59:C73" si="8">D59+E59+F59</f>
        <v>1265600</v>
      </c>
      <c r="D59" s="72">
        <v>480000</v>
      </c>
      <c r="E59" s="72">
        <v>480000</v>
      </c>
      <c r="F59" s="72">
        <v>305600</v>
      </c>
    </row>
    <row r="60" spans="1:7" s="19" customFormat="1" ht="20.5" x14ac:dyDescent="0.4">
      <c r="A60" s="60" t="s">
        <v>69</v>
      </c>
      <c r="B60" s="71"/>
      <c r="C60" s="53"/>
      <c r="D60" s="55"/>
      <c r="E60" s="55"/>
      <c r="F60" s="55"/>
      <c r="G60" s="17"/>
    </row>
    <row r="61" spans="1:7" s="17" customFormat="1" ht="18" x14ac:dyDescent="0.4">
      <c r="A61" s="15" t="s">
        <v>332</v>
      </c>
      <c r="B61" s="16" t="s">
        <v>1</v>
      </c>
      <c r="C61" s="56">
        <f t="shared" si="8"/>
        <v>313300</v>
      </c>
      <c r="D61" s="22">
        <v>108000</v>
      </c>
      <c r="E61" s="22">
        <v>108000</v>
      </c>
      <c r="F61" s="22">
        <v>97300</v>
      </c>
    </row>
    <row r="62" spans="1:7" s="17" customFormat="1" ht="18" x14ac:dyDescent="0.4">
      <c r="A62" s="15" t="s">
        <v>333</v>
      </c>
      <c r="B62" s="16" t="s">
        <v>1</v>
      </c>
      <c r="C62" s="56">
        <f t="shared" si="8"/>
        <v>9096400</v>
      </c>
      <c r="D62" s="22">
        <v>9096400</v>
      </c>
      <c r="E62" s="22"/>
      <c r="F62" s="22"/>
    </row>
    <row r="63" spans="1:7" s="17" customFormat="1" ht="18" x14ac:dyDescent="0.4">
      <c r="A63" s="15" t="s">
        <v>334</v>
      </c>
      <c r="B63" s="16" t="s">
        <v>1</v>
      </c>
      <c r="C63" s="56">
        <f t="shared" si="8"/>
        <v>2025900</v>
      </c>
      <c r="D63" s="22">
        <v>2025900</v>
      </c>
      <c r="E63" s="22">
        <v>0</v>
      </c>
      <c r="F63" s="22">
        <v>0</v>
      </c>
    </row>
    <row r="64" spans="1:7" s="17" customFormat="1" ht="18" x14ac:dyDescent="0.4">
      <c r="A64" s="15" t="s">
        <v>335</v>
      </c>
      <c r="B64" s="16"/>
      <c r="C64" s="56"/>
      <c r="D64" s="22"/>
      <c r="E64" s="22"/>
      <c r="F64" s="22"/>
    </row>
    <row r="65" spans="1:7" s="17" customFormat="1" ht="18" x14ac:dyDescent="0.4">
      <c r="A65" s="15" t="s">
        <v>336</v>
      </c>
      <c r="B65" s="16"/>
      <c r="C65" s="56"/>
      <c r="D65" s="22"/>
      <c r="E65" s="22"/>
      <c r="F65" s="22"/>
    </row>
    <row r="66" spans="1:7" s="17" customFormat="1" ht="18" x14ac:dyDescent="0.4">
      <c r="A66" s="15" t="s">
        <v>337</v>
      </c>
      <c r="B66" s="16"/>
      <c r="C66" s="56"/>
      <c r="D66" s="22"/>
      <c r="E66" s="22"/>
      <c r="F66" s="22"/>
    </row>
    <row r="67" spans="1:7" s="17" customFormat="1" ht="18" x14ac:dyDescent="0.4">
      <c r="A67" s="20" t="s">
        <v>120</v>
      </c>
      <c r="B67" s="16"/>
      <c r="C67" s="56"/>
      <c r="D67" s="22"/>
      <c r="E67" s="22"/>
      <c r="F67" s="22"/>
    </row>
    <row r="68" spans="1:7" s="19" customFormat="1" ht="20.5" x14ac:dyDescent="0.4">
      <c r="A68" s="60" t="s">
        <v>70</v>
      </c>
      <c r="B68" s="71"/>
      <c r="C68" s="53"/>
      <c r="D68" s="55"/>
      <c r="E68" s="55"/>
      <c r="F68" s="55"/>
      <c r="G68" s="17"/>
    </row>
    <row r="69" spans="1:7" s="17" customFormat="1" ht="18" x14ac:dyDescent="0.4">
      <c r="A69" s="15" t="s">
        <v>338</v>
      </c>
      <c r="B69" s="16" t="s">
        <v>1</v>
      </c>
      <c r="C69" s="56">
        <f t="shared" si="8"/>
        <v>50000</v>
      </c>
      <c r="D69" s="22">
        <v>16800</v>
      </c>
      <c r="E69" s="22">
        <v>16800</v>
      </c>
      <c r="F69" s="22">
        <v>16400</v>
      </c>
    </row>
    <row r="70" spans="1:7" s="17" customFormat="1" ht="18" x14ac:dyDescent="0.4">
      <c r="A70" s="15" t="s">
        <v>339</v>
      </c>
      <c r="B70" s="16" t="s">
        <v>1</v>
      </c>
      <c r="C70" s="56">
        <f t="shared" si="8"/>
        <v>2983200</v>
      </c>
      <c r="D70" s="22">
        <v>1200000</v>
      </c>
      <c r="E70" s="22">
        <v>1200000</v>
      </c>
      <c r="F70" s="22">
        <v>583200</v>
      </c>
    </row>
    <row r="71" spans="1:7" s="17" customFormat="1" ht="18" x14ac:dyDescent="0.4">
      <c r="A71" s="15" t="s">
        <v>186</v>
      </c>
      <c r="B71" s="16" t="s">
        <v>1</v>
      </c>
      <c r="C71" s="56">
        <f t="shared" si="8"/>
        <v>39600</v>
      </c>
      <c r="D71" s="22">
        <v>39600</v>
      </c>
      <c r="E71" s="22">
        <v>0</v>
      </c>
      <c r="F71" s="22">
        <v>0</v>
      </c>
    </row>
    <row r="72" spans="1:7" s="17" customFormat="1" ht="18" x14ac:dyDescent="0.4">
      <c r="A72" s="15" t="s">
        <v>340</v>
      </c>
      <c r="B72" s="16" t="s">
        <v>1</v>
      </c>
      <c r="C72" s="56">
        <f t="shared" si="8"/>
        <v>95600</v>
      </c>
      <c r="D72" s="22">
        <v>95600</v>
      </c>
      <c r="E72" s="22">
        <v>0</v>
      </c>
      <c r="F72" s="22">
        <v>0</v>
      </c>
    </row>
    <row r="73" spans="1:7" s="17" customFormat="1" ht="18" x14ac:dyDescent="0.4">
      <c r="A73" s="15" t="s">
        <v>341</v>
      </c>
      <c r="B73" s="16" t="s">
        <v>1</v>
      </c>
      <c r="C73" s="56">
        <f t="shared" si="8"/>
        <v>217000</v>
      </c>
      <c r="D73" s="22">
        <v>217000</v>
      </c>
      <c r="E73" s="22">
        <v>0</v>
      </c>
      <c r="F73" s="22">
        <v>0</v>
      </c>
    </row>
    <row r="74" spans="1:7" ht="18" x14ac:dyDescent="0.3">
      <c r="A74" s="358" t="s">
        <v>0</v>
      </c>
      <c r="B74" s="68" t="s">
        <v>1</v>
      </c>
      <c r="C74" s="51">
        <f>D74+E74+F74</f>
        <v>34281350</v>
      </c>
      <c r="D74" s="51">
        <f>D53+D40+D29+D9</f>
        <v>20746650</v>
      </c>
      <c r="E74" s="51">
        <f>E53+E40+E29+E9</f>
        <v>8444000</v>
      </c>
      <c r="F74" s="51">
        <f>F53+F40+F29+F9</f>
        <v>5090700</v>
      </c>
    </row>
    <row r="75" spans="1:7" ht="18" x14ac:dyDescent="0.3">
      <c r="A75" s="359"/>
      <c r="B75" s="68" t="s">
        <v>2</v>
      </c>
      <c r="C75" s="51"/>
      <c r="D75" s="58"/>
      <c r="E75" s="58"/>
      <c r="F75" s="58"/>
    </row>
    <row r="76" spans="1:7" ht="20.5" x14ac:dyDescent="0.3">
      <c r="A76" s="9"/>
      <c r="B76" s="76"/>
      <c r="C76" s="76"/>
      <c r="D76" s="59"/>
      <c r="E76" s="59"/>
      <c r="F76" s="59"/>
    </row>
    <row r="77" spans="1:7" ht="20.5" x14ac:dyDescent="0.3">
      <c r="A77" s="2" t="s">
        <v>7</v>
      </c>
      <c r="B77" s="76"/>
      <c r="C77" s="76"/>
      <c r="D77" s="59"/>
      <c r="E77" s="59"/>
      <c r="F77" s="59"/>
    </row>
  </sheetData>
  <mergeCells count="4">
    <mergeCell ref="A74:A75"/>
    <mergeCell ref="A1:F1"/>
    <mergeCell ref="A5:A6"/>
    <mergeCell ref="C5:C6"/>
  </mergeCells>
  <printOptions horizontalCentered="1"/>
  <pageMargins left="0" right="0" top="0.5" bottom="0" header="0" footer="0"/>
  <pageSetup paperSize="9" scale="95" orientation="portrait" horizontalDpi="0" verticalDpi="0" r:id="rId1"/>
  <rowBreaks count="2" manualBreakCount="2">
    <brk id="28" max="16383" man="1"/>
    <brk id="5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14</vt:i4>
      </vt:variant>
      <vt:variant>
        <vt:lpstr>ช่วงที่มีชื่อ</vt:lpstr>
      </vt:variant>
      <vt:variant>
        <vt:i4>19</vt:i4>
      </vt:variant>
    </vt:vector>
  </HeadingPairs>
  <TitlesOfParts>
    <vt:vector size="33" baseType="lpstr">
      <vt:lpstr>สงม. 1</vt:lpstr>
      <vt:lpstr>แนบท้าย</vt:lpstr>
      <vt:lpstr>สงม.2 บุคลากร</vt:lpstr>
      <vt:lpstr>สงม.2</vt:lpstr>
      <vt:lpstr>ปกครอง</vt:lpstr>
      <vt:lpstr>ทะเบียน</vt:lpstr>
      <vt:lpstr>คลัง</vt:lpstr>
      <vt:lpstr>รายได้</vt:lpstr>
      <vt:lpstr>รักษา</vt:lpstr>
      <vt:lpstr>เทศกิจ</vt:lpstr>
      <vt:lpstr>โยธา</vt:lpstr>
      <vt:lpstr>พัฒนา</vt:lpstr>
      <vt:lpstr>สิ่งแวดล้อม</vt:lpstr>
      <vt:lpstr>ศึกษา</vt:lpstr>
      <vt:lpstr>คลัง!Print_Area</vt:lpstr>
      <vt:lpstr>ทะเบียน!Print_Area</vt:lpstr>
      <vt:lpstr>เทศกิจ!Print_Area</vt:lpstr>
      <vt:lpstr>ปกครอง!Print_Area</vt:lpstr>
      <vt:lpstr>พัฒนา!Print_Area</vt:lpstr>
      <vt:lpstr>โยธา!Print_Area</vt:lpstr>
      <vt:lpstr>ศึกษา!Print_Area</vt:lpstr>
      <vt:lpstr>'สงม. 1'!Print_Area</vt:lpstr>
      <vt:lpstr>สงม.2!Print_Area</vt:lpstr>
      <vt:lpstr>สิ่งแวดล้อม!Print_Area</vt:lpstr>
      <vt:lpstr>ปกครอง!Print_Titles</vt:lpstr>
      <vt:lpstr>พัฒนา!Print_Titles</vt:lpstr>
      <vt:lpstr>โยธา!Print_Titles</vt:lpstr>
      <vt:lpstr>รักษา!Print_Titles</vt:lpstr>
      <vt:lpstr>รายได้!Print_Titles</vt:lpstr>
      <vt:lpstr>ศึกษา!Print_Titles</vt:lpstr>
      <vt:lpstr>'สงม. 1'!Print_Titles</vt:lpstr>
      <vt:lpstr>สงม.2!Print_Titles</vt:lpstr>
      <vt:lpstr>สิ่งแวดล้อม!Print_Titles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ComDee</cp:lastModifiedBy>
  <cp:lastPrinted>2023-10-02T04:48:28Z</cp:lastPrinted>
  <dcterms:created xsi:type="dcterms:W3CDTF">2019-08-18T06:05:51Z</dcterms:created>
  <dcterms:modified xsi:type="dcterms:W3CDTF">2024-04-04T06:41:52Z</dcterms:modified>
</cp:coreProperties>
</file>