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สงม. 1" sheetId="1" r:id="rId1"/>
    <sheet name="ส่วนแนบท้าย" sheetId="2" r:id="rId2"/>
  </sheets>
  <externalReferences>
    <externalReference r:id="rId5"/>
  </externalReference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<sst xmlns="http://schemas.openxmlformats.org/spreadsheetml/2006/main" count="96" uniqueCount="64">
  <si>
    <t>รวมทั้งสิ้น</t>
  </si>
  <si>
    <t>งวดที่ 1 (ต.ค. - ม.ค.)</t>
  </si>
  <si>
    <t>งวดที่ 2 (ก.พ. - พ.ค.)</t>
  </si>
  <si>
    <t>งวดที่ 3 (มิ.ย. - ก.ย.)</t>
  </si>
  <si>
    <t>แผน</t>
  </si>
  <si>
    <t>งบประมาณตามโครงสร้างงาน</t>
  </si>
  <si>
    <t>งบประมาณภารกิจประจำพื้นฐาน</t>
  </si>
  <si>
    <t>งานที่ 1 : งานรายจ่ายบุคลากร</t>
  </si>
  <si>
    <t>1) งบบุคลากร</t>
  </si>
  <si>
    <t>งานที่ 2 : งานอำนวยการและบริหารสำนักงานเขต</t>
  </si>
  <si>
    <t>งานที่ 3 : งานปกครอง</t>
  </si>
  <si>
    <t>งบประมาณภารกิจตามแผนยุทธศาสตร์</t>
  </si>
  <si>
    <t>งานที่ 4 : งานบริหารทั่วไปและบริการทะเบียน</t>
  </si>
  <si>
    <t>งานที่ 5 : งานบริหารทั่วไปและบริหารการคลัง</t>
  </si>
  <si>
    <t>งานที่ 6 : งานบริหารทั่วไปและจัดเก็บรายได้</t>
  </si>
  <si>
    <t>งานที่ 7 : งานบริหารทั่วไปฝ่ายรักษาความสะอาด</t>
  </si>
  <si>
    <t>งานที่ 8 : งานกวาดทำความสะอาดที่และทางสาธารณะ</t>
  </si>
  <si>
    <t>งานที่ 9 : งานเก็บขยะมูลฝอยและขนถ่ายสิ่งปฏิกูล</t>
  </si>
  <si>
    <t>งานที่ 10 : งานดูแลสวนและพื้นที่สีเขียว</t>
  </si>
  <si>
    <t>งานที่ 11 : งานบริหารทั่วไปและสอบสวนดำเนินคดี</t>
  </si>
  <si>
    <t>งานที่ 12 : งานตรวจและบังคับใช้กฎหมาย</t>
  </si>
  <si>
    <t>งานที่ 13 : งานบริหารทั่วไปฝ่ายโยธา</t>
  </si>
  <si>
    <t>งานที่ 14 : งานอนุญาตก่อสร้าง ควบคุมอาคารและผังเมือง</t>
  </si>
  <si>
    <t>งานที่ 15 : งานบำรุงรักษาซ่อมแซม</t>
  </si>
  <si>
    <t>งานที่  16 : งานระบายน้ำและแก้ไขปัญหาน้ำท่วม</t>
  </si>
  <si>
    <t>งานที่ 17 : งานบริหารทั่วไปฝ่ายพัฒนาชุมชน</t>
  </si>
  <si>
    <t>งานที่ 18 : งานพัฒนาชุมชนและบริการสังคม</t>
  </si>
  <si>
    <t>งานที่ 19 : งานบริหารทั่วไปฝ่ายสิ่งแวดล้อมและสุขาภิบาล</t>
  </si>
  <si>
    <t>งานที่ 20 : งานสุขาภิบาลอาหารและอนามัยสิ่งแวดล้อม</t>
  </si>
  <si>
    <t>งานที่ 21 : งานป้องกันและควบคุมโรค</t>
  </si>
  <si>
    <t>รวมงบประมาณภารกิจประจำพื้นฐาน</t>
  </si>
  <si>
    <t>รวมงบประมาณภารกิจตามแผนยุทธศาสตร์</t>
  </si>
  <si>
    <t>หน่วย : บาท</t>
  </si>
  <si>
    <t>แบบ สงม. 1</t>
  </si>
  <si>
    <t>งาน/โครงการตามแผนยุทธศาสตร์/งบรายจ่าย</t>
  </si>
  <si>
    <t>1) งบดำเนินงาน</t>
  </si>
  <si>
    <t>2) งบรายจ่ายอื่น</t>
  </si>
  <si>
    <t>สำนักงานเขตห้วยขวาง</t>
  </si>
  <si>
    <t>1) งบรายจ่ายอื่น</t>
  </si>
  <si>
    <t>2) งบเงินอุดหนุน</t>
  </si>
  <si>
    <t>3) งบรายจ่ายอื่น</t>
  </si>
  <si>
    <t>ผู้รายงาน : ………...………………………………...…..</t>
  </si>
  <si>
    <t>หัวหน้าหน่วยงาน  : ..........................................................</t>
  </si>
  <si>
    <t xml:space="preserve">            (                                     )</t>
  </si>
  <si>
    <t xml:space="preserve">       (                                    )</t>
  </si>
  <si>
    <t xml:space="preserve">ตำแหน่ง : </t>
  </si>
  <si>
    <t>ผู้พิจารณา : ........................................................</t>
  </si>
  <si>
    <t xml:space="preserve">ผู้ให้ความเห็นชอบ  : ........................................................... </t>
  </si>
  <si>
    <t xml:space="preserve">             (                                  )</t>
  </si>
  <si>
    <t xml:space="preserve">     (                                     )</t>
  </si>
  <si>
    <t>วัน/เดือน/ปี   :                                  โทร:</t>
  </si>
  <si>
    <t>วัน/เดือน/ปี   :                            โทร:</t>
  </si>
  <si>
    <t>วัน/เดือน/ปี   :                                   โทร :</t>
  </si>
  <si>
    <t xml:space="preserve">วัน/เดือน/ปี   :                            โทร:  </t>
  </si>
  <si>
    <t>แผนการปฏิบัติงานและการใช้จ่ายงบประมาณประจำปีงบประมาณ พ.ศ. 2567</t>
  </si>
  <si>
    <t>แผนการปฏิบัติงานและการใช้จ่ายงบประมาณรายจ่ายประจำปีงบประมาณ พ.ศ. 2567</t>
  </si>
  <si>
    <t xml:space="preserve">   งานที่ 22 : งานบริหารทั่วไปฝ่ายการศึกษา</t>
  </si>
  <si>
    <t xml:space="preserve">   งานที่ 23 : งานงบประมาณโรงเรียน</t>
  </si>
  <si>
    <t>โครงการที่ 1 : โครงการครอบครัวรักการอ่าน</t>
  </si>
  <si>
    <t>โครงการที่ 2 : โครงการการจัดสวัสดิการ การสงเคราะห์ช่วยเหลือเด็ก สตรี                  ครอบครัว ผู้ด้อยโอกาส ผู้สูงอายุและคนพิการ</t>
  </si>
  <si>
    <t>โครงการที่ 3 : โครงการจ้างงานคนพิการเพื่อปฏิบัติงาน</t>
  </si>
  <si>
    <t>โครงการที่ 4 : โครงการบูรณาการความร่วมมือในการพัฒนาประสิทธิภาพ</t>
  </si>
  <si>
    <t xml:space="preserve">                  การแก้ไขปัญหาโรคไข้เลือดออก ในพื้นที่กรุงเทพมหานคร</t>
  </si>
  <si>
    <t>รวมงทั้งสิ้น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</si>
</sst>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left" vertical="center" wrapText="1" indent="8"/>
    </xf>
    <xf numFmtId="168" fontId="39" fillId="0" borderId="10" xfId="36" applyNumberFormat="1" applyFont="1" applyBorder="1" applyAlignment="1">
      <alignment horizontal="center" vertical="center"/>
    </xf>
    <xf numFmtId="168" fontId="39" fillId="0" borderId="0" xfId="0" applyNumberFormat="1" applyFont="1" applyAlignment="1">
      <alignment horizontal="center" vertical="center"/>
    </xf>
    <xf numFmtId="168" fontId="40" fillId="0" borderId="0" xfId="0" applyNumberFormat="1" applyFont="1" applyAlignment="1">
      <alignment horizontal="center" vertical="center"/>
    </xf>
    <xf numFmtId="168" fontId="40" fillId="0" borderId="0" xfId="0" applyNumberFormat="1" applyFont="1" applyAlignment="1">
      <alignment horizontal="right" vertical="center"/>
    </xf>
    <xf numFmtId="168" fontId="39" fillId="0" borderId="10" xfId="0" applyNumberFormat="1" applyFont="1" applyBorder="1" applyAlignment="1">
      <alignment horizontal="left" vertical="center" wrapText="1" indent="4"/>
    </xf>
    <xf numFmtId="168" fontId="2" fillId="0" borderId="10" xfId="36" applyNumberFormat="1" applyFont="1" applyBorder="1" applyAlignment="1">
      <alignment horizontal="center" vertical="center"/>
    </xf>
    <xf numFmtId="168" fontId="4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49" fontId="2" fillId="0" borderId="13" xfId="0" applyNumberFormat="1" applyFont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49" fontId="2" fillId="0" borderId="0" xfId="0" applyNumberFormat="1" applyFont="1" applyAlignment="1">
      <alignment vertical="top"/>
    </xf>
    <xf numFmtId="0" fontId="2" fillId="0" borderId="16" xfId="0" applyFont="1" applyBorder="1" applyAlignment="1">
      <alignment/>
    </xf>
    <xf numFmtId="0" fontId="40" fillId="0" borderId="0" xfId="0" applyFont="1" applyAlignment="1">
      <alignment horizontal="center" vertical="center"/>
    </xf>
    <xf numFmtId="0" fontId="40" fillId="33" borderId="10" xfId="0" applyFont="1" applyFill="1" applyBorder="1" applyAlignment="1">
      <alignment vertical="center" wrapText="1"/>
    </xf>
    <xf numFmtId="168" fontId="3" fillId="33" borderId="10" xfId="36" applyNumberFormat="1" applyFont="1" applyFill="1" applyBorder="1" applyAlignment="1">
      <alignment horizontal="left" vertical="center" indent="1"/>
    </xf>
    <xf numFmtId="0" fontId="40" fillId="33" borderId="0" xfId="0" applyFont="1" applyFill="1" applyAlignment="1">
      <alignment horizontal="center" vertical="center"/>
    </xf>
    <xf numFmtId="0" fontId="40" fillId="33" borderId="10" xfId="0" applyFont="1" applyFill="1" applyBorder="1" applyAlignment="1">
      <alignment horizontal="left" vertical="center" wrapText="1" indent="2"/>
    </xf>
    <xf numFmtId="168" fontId="3" fillId="33" borderId="10" xfId="0" applyNumberFormat="1" applyFont="1" applyFill="1" applyBorder="1" applyAlignment="1">
      <alignment horizontal="left" vertical="center" wrapText="1" indent="1"/>
    </xf>
    <xf numFmtId="0" fontId="39" fillId="33" borderId="0" xfId="0" applyFont="1" applyFill="1" applyAlignment="1">
      <alignment horizontal="center" vertical="center"/>
    </xf>
    <xf numFmtId="0" fontId="40" fillId="33" borderId="10" xfId="0" applyFont="1" applyFill="1" applyBorder="1" applyAlignment="1">
      <alignment horizontal="left" vertical="center" wrapText="1" indent="3"/>
    </xf>
    <xf numFmtId="168" fontId="3" fillId="33" borderId="10" xfId="36" applyNumberFormat="1" applyFont="1" applyFill="1" applyBorder="1" applyAlignment="1">
      <alignment horizontal="left" vertical="center" indent="2"/>
    </xf>
    <xf numFmtId="168" fontId="40" fillId="33" borderId="10" xfId="36" applyNumberFormat="1" applyFont="1" applyFill="1" applyBorder="1" applyAlignment="1">
      <alignment horizontal="center" vertical="center"/>
    </xf>
    <xf numFmtId="168" fontId="40" fillId="33" borderId="10" xfId="36" applyNumberFormat="1" applyFont="1" applyFill="1" applyBorder="1" applyAlignment="1">
      <alignment horizontal="left" vertical="center" indent="2"/>
    </xf>
    <xf numFmtId="0" fontId="40" fillId="33" borderId="10" xfId="0" applyFont="1" applyFill="1" applyBorder="1" applyAlignment="1">
      <alignment horizontal="left" vertical="center" indent="2"/>
    </xf>
    <xf numFmtId="0" fontId="40" fillId="33" borderId="10" xfId="0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68" fontId="40" fillId="33" borderId="10" xfId="0" applyNumberFormat="1" applyFont="1" applyFill="1" applyBorder="1" applyAlignment="1">
      <alignment horizontal="left" vertical="center" wrapText="1"/>
    </xf>
    <xf numFmtId="168" fontId="40" fillId="33" borderId="10" xfId="0" applyNumberFormat="1" applyFont="1" applyFill="1" applyBorder="1" applyAlignment="1">
      <alignment horizontal="left" vertical="center" wrapText="1" indent="2"/>
    </xf>
    <xf numFmtId="168" fontId="40" fillId="33" borderId="10" xfId="0" applyNumberFormat="1" applyFont="1" applyFill="1" applyBorder="1" applyAlignment="1">
      <alignment horizontal="left" wrapText="1" indent="2"/>
    </xf>
    <xf numFmtId="168" fontId="40" fillId="0" borderId="10" xfId="36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43" fontId="39" fillId="0" borderId="0" xfId="36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 indent="7"/>
    </xf>
    <xf numFmtId="0" fontId="2" fillId="0" borderId="0" xfId="0" applyFont="1" applyAlignment="1">
      <alignment horizontal="left" indent="7"/>
    </xf>
    <xf numFmtId="0" fontId="2" fillId="0" borderId="16" xfId="0" applyFont="1" applyBorder="1" applyAlignment="1">
      <alignment horizontal="left" indent="7"/>
    </xf>
    <xf numFmtId="0" fontId="2" fillId="0" borderId="17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left" indent="6"/>
    </xf>
    <xf numFmtId="0" fontId="2" fillId="0" borderId="0" xfId="0" applyFont="1" applyAlignment="1">
      <alignment horizontal="left" indent="6"/>
    </xf>
    <xf numFmtId="0" fontId="2" fillId="0" borderId="16" xfId="0" applyFont="1" applyBorder="1" applyAlignment="1">
      <alignment horizontal="left" indent="6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7.%20&#3649;&#3612;&#3609;&#3585;&#3634;&#3619;&#3611;&#3599;&#3636;&#3610;&#3633;&#3605;&#3636;&#3591;&#3634;&#3609;&#3649;&#3621;&#3632;&#3588;&#3656;&#3634;&#3651;&#3594;&#3657;&#3592;&#3656;&#3634;&#3618;&#3591;&#3610;&#3611;&#3619;&#3632;&#3617;&#3634;&#3603;&#3619;&#3634;&#3618;&#3592;&#3656;&#3634;&#3618;&#3611;&#3619;&#3632;&#3592;&#3635;&#3611;&#3637;&#3591;&#3610;&#3611;&#3619;&#3632;&#3617;&#3634;&#3603;%20&#3614;.&#3624;.%202567\&#3626;&#3591;&#3617;.%201,2%20&#3611;&#3637;%202567\&#3649;&#3612;&#3609;&#3585;&#3634;&#3619;&#3611;&#3599;&#3636;&#3610;&#3633;&#3605;&#3636;&#3591;&#3634;&#3609;&#3649;&#3621;&#3632;&#3585;&#3634;&#3619;&#3651;&#3594;&#3657;&#3592;&#3656;&#3634;&#3618;&#3631;%20&#3611;&#3637;%202567\22092566%20&#3626;&#3591;&#3617;.1%20&#3626;&#3635;&#3609;&#3633;&#3585;&#3591;&#3634;&#3609;&#3648;&#3586;&#3605;&#3627;&#3657;&#3623;&#3618;&#3586;&#3623;&#3634;&#3591;%20&#3611;&#3637;%20256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งม. 1 ปี 2567"/>
      <sheetName val="สงม. 1 (แก้ไข)"/>
      <sheetName val="งานรายจ่ายบุคลากร"/>
      <sheetName val="ฝ่ายปกครอง"/>
      <sheetName val="ฝ่ายทะเบียน"/>
      <sheetName val="ฝ่ายการคลัง66"/>
      <sheetName val="ฝ่ายรายได้"/>
      <sheetName val="ฝ่ายรักษาฯ"/>
      <sheetName val="ฝ่ายเทศกิจ"/>
      <sheetName val="ฝ่ายโยธา"/>
      <sheetName val="ฝ่ายพัฒนาฯ"/>
      <sheetName val="ฝ่ายสิ่งแวดล้อมฯ"/>
      <sheetName val="ฝ่ายการศึกษา"/>
      <sheetName val="ฝ่ายการคลัง"/>
      <sheetName val="ตัวอย่าง"/>
    </sheetNames>
    <sheetDataSet>
      <sheetData sheetId="3">
        <row r="11">
          <cell r="D11">
            <v>563660</v>
          </cell>
          <cell r="E11">
            <v>231460</v>
          </cell>
        </row>
        <row r="13">
          <cell r="E13">
            <v>117600</v>
          </cell>
        </row>
      </sheetData>
      <sheetData sheetId="4">
        <row r="10">
          <cell r="E10">
            <v>126060</v>
          </cell>
        </row>
      </sheetData>
      <sheetData sheetId="5">
        <row r="10">
          <cell r="E10">
            <v>155500</v>
          </cell>
        </row>
      </sheetData>
      <sheetData sheetId="6">
        <row r="10">
          <cell r="E10">
            <v>0</v>
          </cell>
        </row>
      </sheetData>
      <sheetData sheetId="7">
        <row r="10">
          <cell r="E10">
            <v>3750100</v>
          </cell>
        </row>
        <row r="11">
          <cell r="D11">
            <v>0</v>
          </cell>
          <cell r="E11">
            <v>0</v>
          </cell>
        </row>
        <row r="13">
          <cell r="E13">
            <v>25100</v>
          </cell>
        </row>
        <row r="15">
          <cell r="E15">
            <v>1179054</v>
          </cell>
        </row>
        <row r="17">
          <cell r="E17">
            <v>220100</v>
          </cell>
        </row>
      </sheetData>
      <sheetData sheetId="8">
        <row r="10">
          <cell r="E10">
            <v>1183700</v>
          </cell>
        </row>
        <row r="12">
          <cell r="E12">
            <v>0</v>
          </cell>
        </row>
      </sheetData>
      <sheetData sheetId="9">
        <row r="10">
          <cell r="E10">
            <v>384800</v>
          </cell>
        </row>
        <row r="12">
          <cell r="D12">
            <v>0</v>
          </cell>
          <cell r="E12">
            <v>0</v>
          </cell>
        </row>
        <row r="14">
          <cell r="C14">
            <v>1925000</v>
          </cell>
          <cell r="E14">
            <v>0</v>
          </cell>
        </row>
        <row r="16">
          <cell r="C16">
            <v>5225400</v>
          </cell>
          <cell r="E16">
            <v>634500</v>
          </cell>
        </row>
      </sheetData>
      <sheetData sheetId="10">
        <row r="10">
          <cell r="C10">
            <v>382000</v>
          </cell>
          <cell r="E10">
            <v>436800</v>
          </cell>
        </row>
        <row r="12">
          <cell r="C12">
            <v>3746800</v>
          </cell>
          <cell r="E12">
            <v>3211400</v>
          </cell>
        </row>
        <row r="13">
          <cell r="C13">
            <v>6218000</v>
          </cell>
          <cell r="E13">
            <v>873650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20">
          <cell r="C20">
            <v>414000</v>
          </cell>
          <cell r="E20">
            <v>360000</v>
          </cell>
        </row>
      </sheetData>
      <sheetData sheetId="11">
        <row r="10">
          <cell r="C10">
            <v>52700</v>
          </cell>
          <cell r="E10">
            <v>0</v>
          </cell>
        </row>
        <row r="12">
          <cell r="C12">
            <v>864000</v>
          </cell>
          <cell r="D12">
            <v>0</v>
          </cell>
          <cell r="E12">
            <v>0</v>
          </cell>
        </row>
        <row r="13">
          <cell r="C13">
            <v>53100</v>
          </cell>
          <cell r="E13">
            <v>14400</v>
          </cell>
        </row>
        <row r="15">
          <cell r="C15">
            <v>172800</v>
          </cell>
        </row>
        <row r="19">
          <cell r="C19">
            <v>93300</v>
          </cell>
          <cell r="D19">
            <v>0</v>
          </cell>
          <cell r="E19">
            <v>0</v>
          </cell>
        </row>
      </sheetData>
      <sheetData sheetId="12">
        <row r="10">
          <cell r="C10">
            <v>161600</v>
          </cell>
          <cell r="D10">
            <v>172100</v>
          </cell>
          <cell r="E10">
            <v>0</v>
          </cell>
        </row>
        <row r="12">
          <cell r="C12">
            <v>3867300</v>
          </cell>
          <cell r="E12">
            <v>1591600</v>
          </cell>
        </row>
        <row r="13">
          <cell r="C13">
            <v>4420500</v>
          </cell>
          <cell r="E13">
            <v>5893800</v>
          </cell>
        </row>
        <row r="14">
          <cell r="C14">
            <v>126100</v>
          </cell>
          <cell r="E14">
            <v>76400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72"/>
  <sheetViews>
    <sheetView tabSelected="1" zoomScale="80" zoomScaleNormal="80" zoomScalePageLayoutView="0" workbookViewId="0" topLeftCell="A50">
      <selection activeCell="G70" sqref="G70"/>
    </sheetView>
  </sheetViews>
  <sheetFormatPr defaultColWidth="9.00390625" defaultRowHeight="22.5" customHeight="1"/>
  <cols>
    <col min="1" max="1" width="66.8515625" style="1" customWidth="1"/>
    <col min="2" max="2" width="20.57421875" style="4" customWidth="1"/>
    <col min="3" max="5" width="20.00390625" style="4" customWidth="1"/>
    <col min="6" max="6" width="15.28125" style="1" bestFit="1" customWidth="1"/>
    <col min="7" max="7" width="12.421875" style="1" bestFit="1" customWidth="1"/>
    <col min="8" max="16384" width="9.00390625" style="1" customWidth="1"/>
  </cols>
  <sheetData>
    <row r="1" ht="24" customHeight="1">
      <c r="E1" s="6" t="s">
        <v>33</v>
      </c>
    </row>
    <row r="2" spans="1:5" ht="24" customHeight="1">
      <c r="A2" s="40" t="s">
        <v>55</v>
      </c>
      <c r="B2" s="40"/>
      <c r="C2" s="40"/>
      <c r="D2" s="40"/>
      <c r="E2" s="40"/>
    </row>
    <row r="3" spans="1:5" ht="24" customHeight="1">
      <c r="A3" s="40" t="s">
        <v>37</v>
      </c>
      <c r="B3" s="40"/>
      <c r="C3" s="40"/>
      <c r="D3" s="40"/>
      <c r="E3" s="40"/>
    </row>
    <row r="4" spans="1:5" ht="24" customHeight="1">
      <c r="A4" s="20"/>
      <c r="B4" s="5"/>
      <c r="C4" s="5"/>
      <c r="D4" s="5"/>
      <c r="E4" s="6" t="s">
        <v>32</v>
      </c>
    </row>
    <row r="5" spans="1:5" ht="24" customHeight="1">
      <c r="A5" s="41" t="s">
        <v>34</v>
      </c>
      <c r="B5" s="9" t="s">
        <v>0</v>
      </c>
      <c r="C5" s="9" t="s">
        <v>1</v>
      </c>
      <c r="D5" s="9" t="s">
        <v>2</v>
      </c>
      <c r="E5" s="9" t="s">
        <v>3</v>
      </c>
    </row>
    <row r="6" spans="1:5" ht="24" customHeight="1">
      <c r="A6" s="41"/>
      <c r="B6" s="9" t="s">
        <v>4</v>
      </c>
      <c r="C6" s="9" t="s">
        <v>4</v>
      </c>
      <c r="D6" s="9" t="s">
        <v>4</v>
      </c>
      <c r="E6" s="9" t="s">
        <v>4</v>
      </c>
    </row>
    <row r="7" spans="1:5" s="23" customFormat="1" ht="24" customHeight="1">
      <c r="A7" s="21" t="s">
        <v>5</v>
      </c>
      <c r="B7" s="22">
        <v>115656600</v>
      </c>
      <c r="C7" s="22">
        <v>57839054</v>
      </c>
      <c r="D7" s="22">
        <v>37351522</v>
      </c>
      <c r="E7" s="22">
        <v>20466024</v>
      </c>
    </row>
    <row r="8" spans="1:5" s="26" customFormat="1" ht="24" customHeight="1">
      <c r="A8" s="24" t="s">
        <v>6</v>
      </c>
      <c r="B8" s="25">
        <v>114324300</v>
      </c>
      <c r="C8" s="25">
        <v>57331754</v>
      </c>
      <c r="D8" s="25">
        <v>36886522</v>
      </c>
      <c r="E8" s="25">
        <v>20106024</v>
      </c>
    </row>
    <row r="9" spans="1:5" s="26" customFormat="1" ht="24" customHeight="1">
      <c r="A9" s="27" t="s">
        <v>7</v>
      </c>
      <c r="B9" s="28">
        <f>+B10</f>
        <v>3566900</v>
      </c>
      <c r="C9" s="28">
        <f>SUM(C10:C10)</f>
        <v>3566900</v>
      </c>
      <c r="D9" s="28">
        <f>SUM(D10:D10)</f>
        <v>0</v>
      </c>
      <c r="E9" s="28">
        <f>SUM(E10:E10)</f>
        <v>0</v>
      </c>
    </row>
    <row r="10" spans="1:5" ht="24" customHeight="1">
      <c r="A10" s="2" t="s">
        <v>8</v>
      </c>
      <c r="B10" s="8">
        <f>+C10+D10+E10</f>
        <v>3566900</v>
      </c>
      <c r="C10" s="8">
        <v>3566900</v>
      </c>
      <c r="D10" s="8">
        <v>0</v>
      </c>
      <c r="E10" s="8">
        <v>0</v>
      </c>
    </row>
    <row r="11" spans="1:5" ht="24" customHeight="1">
      <c r="A11" s="27" t="s">
        <v>9</v>
      </c>
      <c r="B11" s="29">
        <f>+B12</f>
        <v>5934600</v>
      </c>
      <c r="C11" s="29">
        <f>+C12</f>
        <v>5139480</v>
      </c>
      <c r="D11" s="29">
        <f>+D12</f>
        <v>563660</v>
      </c>
      <c r="E11" s="29">
        <f>+E12</f>
        <v>231460</v>
      </c>
    </row>
    <row r="12" spans="1:5" s="20" customFormat="1" ht="24" customHeight="1">
      <c r="A12" s="2" t="s">
        <v>35</v>
      </c>
      <c r="B12" s="3">
        <f>+C12+D12+E12</f>
        <v>5934600</v>
      </c>
      <c r="C12" s="3">
        <v>5139480</v>
      </c>
      <c r="D12" s="3">
        <f>+'[1]ฝ่ายปกครอง'!D11</f>
        <v>563660</v>
      </c>
      <c r="E12" s="3">
        <f>+'[1]ฝ่ายปกครอง'!E11</f>
        <v>231460</v>
      </c>
    </row>
    <row r="13" spans="1:5" ht="24" customHeight="1">
      <c r="A13" s="27" t="s">
        <v>10</v>
      </c>
      <c r="B13" s="29">
        <f>+B14</f>
        <v>389000</v>
      </c>
      <c r="C13" s="29">
        <f>+C14</f>
        <v>118400</v>
      </c>
      <c r="D13" s="29">
        <f>+D14</f>
        <v>153000</v>
      </c>
      <c r="E13" s="29">
        <f>+E14</f>
        <v>117600</v>
      </c>
    </row>
    <row r="14" spans="1:5" ht="24" customHeight="1">
      <c r="A14" s="2" t="s">
        <v>35</v>
      </c>
      <c r="B14" s="3">
        <f>+C14+D14+E14</f>
        <v>389000</v>
      </c>
      <c r="C14" s="3">
        <v>118400</v>
      </c>
      <c r="D14" s="3">
        <v>153000</v>
      </c>
      <c r="E14" s="3">
        <f>+'[1]ฝ่ายปกครอง'!E13</f>
        <v>117600</v>
      </c>
    </row>
    <row r="15" spans="1:5" ht="24" customHeight="1">
      <c r="A15" s="24" t="s">
        <v>12</v>
      </c>
      <c r="B15" s="29">
        <f>+B16</f>
        <v>1325400</v>
      </c>
      <c r="C15" s="29">
        <f>+C16</f>
        <v>806820</v>
      </c>
      <c r="D15" s="29">
        <f>+D16</f>
        <v>392520</v>
      </c>
      <c r="E15" s="29">
        <f>+E16</f>
        <v>126060</v>
      </c>
    </row>
    <row r="16" spans="1:5" ht="24" customHeight="1">
      <c r="A16" s="2" t="s">
        <v>35</v>
      </c>
      <c r="B16" s="3">
        <f>+C16+D16+E16</f>
        <v>1325400</v>
      </c>
      <c r="C16" s="3">
        <v>806820</v>
      </c>
      <c r="D16" s="3">
        <v>392520</v>
      </c>
      <c r="E16" s="3">
        <f>+'[1]ฝ่ายทะเบียน'!E10</f>
        <v>126060</v>
      </c>
    </row>
    <row r="17" spans="1:5" ht="24" customHeight="1">
      <c r="A17" s="24" t="s">
        <v>13</v>
      </c>
      <c r="B17" s="30">
        <f>SUM(B18:B18)</f>
        <v>578100</v>
      </c>
      <c r="C17" s="30">
        <f>SUM(C18:C18)</f>
        <v>173200</v>
      </c>
      <c r="D17" s="30">
        <f>SUM(D18:D18)</f>
        <v>249400</v>
      </c>
      <c r="E17" s="30">
        <f>SUM(E18:E18)</f>
        <v>155500</v>
      </c>
    </row>
    <row r="18" spans="1:5" s="20" customFormat="1" ht="24" customHeight="1">
      <c r="A18" s="2" t="s">
        <v>35</v>
      </c>
      <c r="B18" s="3">
        <f>+C18+D18+E18</f>
        <v>578100</v>
      </c>
      <c r="C18" s="3">
        <v>173200</v>
      </c>
      <c r="D18" s="3">
        <v>249400</v>
      </c>
      <c r="E18" s="3">
        <f>+'[1]ฝ่ายการคลัง66'!E10</f>
        <v>155500</v>
      </c>
    </row>
    <row r="19" spans="1:5" s="20" customFormat="1" ht="24" customHeight="1">
      <c r="A19" s="24" t="s">
        <v>14</v>
      </c>
      <c r="B19" s="30">
        <f>SUM(B20:B20)</f>
        <v>893200</v>
      </c>
      <c r="C19" s="30">
        <f>SUM(C20:C20)</f>
        <v>734800</v>
      </c>
      <c r="D19" s="30">
        <f>SUM(D20:D20)</f>
        <v>158400</v>
      </c>
      <c r="E19" s="30">
        <f>SUM(E20:E20)</f>
        <v>0</v>
      </c>
    </row>
    <row r="20" spans="1:5" ht="24" customHeight="1">
      <c r="A20" s="2" t="s">
        <v>35</v>
      </c>
      <c r="B20" s="3">
        <f>+C20+D20+E20</f>
        <v>893200</v>
      </c>
      <c r="C20" s="3">
        <v>734800</v>
      </c>
      <c r="D20" s="3">
        <v>158400</v>
      </c>
      <c r="E20" s="3">
        <f>+'[1]ฝ่ายรายได้'!E10</f>
        <v>0</v>
      </c>
    </row>
    <row r="21" spans="1:5" ht="24" customHeight="1">
      <c r="A21" s="24" t="s">
        <v>15</v>
      </c>
      <c r="B21" s="30">
        <f>+B22+B23</f>
        <v>14486400</v>
      </c>
      <c r="C21" s="30">
        <f>+C22+C23</f>
        <v>5895190</v>
      </c>
      <c r="D21" s="30">
        <f>+D22+D23</f>
        <v>4841110</v>
      </c>
      <c r="E21" s="30">
        <f>+E22+E23</f>
        <v>3750100</v>
      </c>
    </row>
    <row r="22" spans="1:5" s="20" customFormat="1" ht="24" customHeight="1">
      <c r="A22" s="2" t="s">
        <v>35</v>
      </c>
      <c r="B22" s="3">
        <f>+C22+D22+E22</f>
        <v>13257300</v>
      </c>
      <c r="C22" s="3">
        <v>4666090</v>
      </c>
      <c r="D22" s="3">
        <v>4841110</v>
      </c>
      <c r="E22" s="3">
        <f>+'[1]ฝ่ายรักษาฯ'!E10</f>
        <v>3750100</v>
      </c>
    </row>
    <row r="23" spans="1:5" s="20" customFormat="1" ht="24" customHeight="1">
      <c r="A23" s="2" t="s">
        <v>36</v>
      </c>
      <c r="B23" s="3">
        <f>+C23+D23+E23</f>
        <v>1229100</v>
      </c>
      <c r="C23" s="3">
        <v>1229100</v>
      </c>
      <c r="D23" s="3">
        <f>+'[1]ฝ่ายรักษาฯ'!D11</f>
        <v>0</v>
      </c>
      <c r="E23" s="3">
        <f>+'[1]ฝ่ายรักษาฯ'!E11</f>
        <v>0</v>
      </c>
    </row>
    <row r="24" spans="1:5" ht="24" customHeight="1">
      <c r="A24" s="31" t="s">
        <v>16</v>
      </c>
      <c r="B24" s="30">
        <f>SUM(B25:B25)</f>
        <v>981700</v>
      </c>
      <c r="C24" s="30">
        <f>SUM(C25:C25)</f>
        <v>768800</v>
      </c>
      <c r="D24" s="30">
        <f>SUM(D25:D25)</f>
        <v>187800</v>
      </c>
      <c r="E24" s="30">
        <f>SUM(E25:E25)</f>
        <v>25100</v>
      </c>
    </row>
    <row r="25" spans="1:5" s="20" customFormat="1" ht="24" customHeight="1">
      <c r="A25" s="2" t="s">
        <v>35</v>
      </c>
      <c r="B25" s="3">
        <f>+C25+D25+E25</f>
        <v>981700</v>
      </c>
      <c r="C25" s="3">
        <v>768800</v>
      </c>
      <c r="D25" s="3">
        <v>187800</v>
      </c>
      <c r="E25" s="3">
        <f>+'[1]ฝ่ายรักษาฯ'!E13</f>
        <v>25100</v>
      </c>
    </row>
    <row r="26" spans="1:5" ht="22.5" customHeight="1">
      <c r="A26" s="31" t="s">
        <v>17</v>
      </c>
      <c r="B26" s="30">
        <f>SUM(B27:B27)</f>
        <v>5143800</v>
      </c>
      <c r="C26" s="30">
        <f>SUM(C27:C27)</f>
        <v>2140734</v>
      </c>
      <c r="D26" s="30">
        <f>SUM(D27:D27)</f>
        <v>1824012</v>
      </c>
      <c r="E26" s="30">
        <f>SUM(E27:E27)</f>
        <v>1179054</v>
      </c>
    </row>
    <row r="27" spans="1:5" s="20" customFormat="1" ht="22.5" customHeight="1">
      <c r="A27" s="2" t="s">
        <v>35</v>
      </c>
      <c r="B27" s="3">
        <f>+C27+D27+E27</f>
        <v>5143800</v>
      </c>
      <c r="C27" s="3">
        <v>2140734</v>
      </c>
      <c r="D27" s="3">
        <v>1824012</v>
      </c>
      <c r="E27" s="3">
        <f>+'[1]ฝ่ายรักษาฯ'!E15</f>
        <v>1179054</v>
      </c>
    </row>
    <row r="28" spans="1:5" ht="22.5" customHeight="1">
      <c r="A28" s="31" t="s">
        <v>18</v>
      </c>
      <c r="B28" s="30">
        <f>SUM(B29:B29)</f>
        <v>9741900</v>
      </c>
      <c r="C28" s="30">
        <f>SUM(C29:C29)</f>
        <v>8969030</v>
      </c>
      <c r="D28" s="30">
        <f>SUM(D29:D29)</f>
        <v>552770</v>
      </c>
      <c r="E28" s="30">
        <f>SUM(E29:E29)</f>
        <v>220100</v>
      </c>
    </row>
    <row r="29" spans="1:5" ht="22.5" customHeight="1">
      <c r="A29" s="2" t="s">
        <v>35</v>
      </c>
      <c r="B29" s="3">
        <f>+C29+D29+E29</f>
        <v>9741900</v>
      </c>
      <c r="C29" s="3">
        <v>8969030</v>
      </c>
      <c r="D29" s="3">
        <v>552770</v>
      </c>
      <c r="E29" s="3">
        <f>+'[1]ฝ่ายรักษาฯ'!E17</f>
        <v>220100</v>
      </c>
    </row>
    <row r="30" spans="1:5" ht="22.5" customHeight="1">
      <c r="A30" s="31" t="s">
        <v>19</v>
      </c>
      <c r="B30" s="30">
        <f>SUM(B31:B31)</f>
        <v>3714100</v>
      </c>
      <c r="C30" s="30">
        <f>SUM(C31:C31)</f>
        <v>1257900</v>
      </c>
      <c r="D30" s="30">
        <f>SUM(D31:D31)</f>
        <v>1272500</v>
      </c>
      <c r="E30" s="30">
        <f>SUM(E31:E31)</f>
        <v>1183700</v>
      </c>
    </row>
    <row r="31" spans="1:5" ht="22.5" customHeight="1">
      <c r="A31" s="2" t="s">
        <v>35</v>
      </c>
      <c r="B31" s="3">
        <f>+C31+D31+E31</f>
        <v>3714100</v>
      </c>
      <c r="C31" s="3">
        <v>1257900</v>
      </c>
      <c r="D31" s="3">
        <v>1272500</v>
      </c>
      <c r="E31" s="3">
        <f>+'[1]ฝ่ายเทศกิจ'!E10</f>
        <v>1183700</v>
      </c>
    </row>
    <row r="32" spans="1:5" ht="22.5" customHeight="1">
      <c r="A32" s="31" t="s">
        <v>20</v>
      </c>
      <c r="B32" s="30">
        <f>SUM(B33:B33)</f>
        <v>363600</v>
      </c>
      <c r="C32" s="30">
        <f>SUM(C33:C33)</f>
        <v>73000</v>
      </c>
      <c r="D32" s="30">
        <f>SUM(D33:D33)</f>
        <v>290600</v>
      </c>
      <c r="E32" s="30">
        <f>SUM(E33:E33)</f>
        <v>0</v>
      </c>
    </row>
    <row r="33" spans="1:5" ht="22.5" customHeight="1">
      <c r="A33" s="2" t="s">
        <v>35</v>
      </c>
      <c r="B33" s="3">
        <f>+C33+D33+E33</f>
        <v>363600</v>
      </c>
      <c r="C33" s="3">
        <v>73000</v>
      </c>
      <c r="D33" s="3">
        <v>290600</v>
      </c>
      <c r="E33" s="3">
        <f>+'[1]ฝ่ายเทศกิจ'!E12</f>
        <v>0</v>
      </c>
    </row>
    <row r="34" spans="1:5" ht="22.5" customHeight="1">
      <c r="A34" s="31" t="s">
        <v>21</v>
      </c>
      <c r="B34" s="30">
        <f>SUM(B35:B35)</f>
        <v>1396600</v>
      </c>
      <c r="C34" s="30">
        <f>SUM(C35:C35)</f>
        <v>457200</v>
      </c>
      <c r="D34" s="30">
        <f>SUM(D35:D35)</f>
        <v>554600</v>
      </c>
      <c r="E34" s="30">
        <f>SUM(E35:E35)</f>
        <v>384800</v>
      </c>
    </row>
    <row r="35" spans="1:5" ht="22.5" customHeight="1">
      <c r="A35" s="2" t="s">
        <v>35</v>
      </c>
      <c r="B35" s="3">
        <f>+C35+D35+E35</f>
        <v>1396600</v>
      </c>
      <c r="C35" s="3">
        <v>457200</v>
      </c>
      <c r="D35" s="3">
        <v>554600</v>
      </c>
      <c r="E35" s="3">
        <f>+'[1]ฝ่ายโยธา'!E10</f>
        <v>384800</v>
      </c>
    </row>
    <row r="36" spans="1:5" ht="22.5" customHeight="1">
      <c r="A36" s="31" t="s">
        <v>22</v>
      </c>
      <c r="B36" s="30">
        <f>SUM(B37:B37)</f>
        <v>15000</v>
      </c>
      <c r="C36" s="30">
        <f>SUM(C37:C37)</f>
        <v>15000</v>
      </c>
      <c r="D36" s="30">
        <f>SUM(D37:D37)</f>
        <v>0</v>
      </c>
      <c r="E36" s="30">
        <f>SUM(E37:E37)</f>
        <v>0</v>
      </c>
    </row>
    <row r="37" spans="1:5" ht="22.5" customHeight="1">
      <c r="A37" s="2" t="s">
        <v>35</v>
      </c>
      <c r="B37" s="3">
        <v>15000</v>
      </c>
      <c r="C37" s="3">
        <v>15000</v>
      </c>
      <c r="D37" s="3">
        <f>+'[1]ฝ่ายโยธา'!D12</f>
        <v>0</v>
      </c>
      <c r="E37" s="3">
        <f>+'[1]ฝ่ายโยธา'!E12</f>
        <v>0</v>
      </c>
    </row>
    <row r="38" spans="1:5" ht="22.5" customHeight="1">
      <c r="A38" s="31" t="s">
        <v>23</v>
      </c>
      <c r="B38" s="30">
        <f>SUM(B39:B39)</f>
        <v>6570900</v>
      </c>
      <c r="C38" s="30">
        <f>SUM(C39:C39)</f>
        <v>1925000</v>
      </c>
      <c r="D38" s="30">
        <f>SUM(D39:D39)</f>
        <v>4645900</v>
      </c>
      <c r="E38" s="30">
        <f>SUM(E39:E39)</f>
        <v>0</v>
      </c>
    </row>
    <row r="39" spans="1:5" ht="22.5" customHeight="1">
      <c r="A39" s="2" t="s">
        <v>35</v>
      </c>
      <c r="B39" s="3">
        <f>+C39+D39+E39</f>
        <v>6570900</v>
      </c>
      <c r="C39" s="3">
        <f>+'[1]ฝ่ายโยธา'!C14</f>
        <v>1925000</v>
      </c>
      <c r="D39" s="3">
        <v>4645900</v>
      </c>
      <c r="E39" s="3">
        <f>+'[1]ฝ่ายโยธา'!E14</f>
        <v>0</v>
      </c>
    </row>
    <row r="40" spans="1:5" ht="22.5" customHeight="1">
      <c r="A40" s="31" t="s">
        <v>24</v>
      </c>
      <c r="B40" s="30">
        <f>SUM(B41:B41)</f>
        <v>6138100</v>
      </c>
      <c r="C40" s="30">
        <f>SUM(C41:C41)</f>
        <v>5225400</v>
      </c>
      <c r="D40" s="30">
        <f>SUM(D41:D41)</f>
        <v>278200</v>
      </c>
      <c r="E40" s="30">
        <f>SUM(E41:E41)</f>
        <v>634500</v>
      </c>
    </row>
    <row r="41" spans="1:5" ht="22.5" customHeight="1">
      <c r="A41" s="2" t="s">
        <v>35</v>
      </c>
      <c r="B41" s="3">
        <f>+C41+D41+E41</f>
        <v>6138100</v>
      </c>
      <c r="C41" s="3">
        <f>+'[1]ฝ่ายโยธา'!C16</f>
        <v>5225400</v>
      </c>
      <c r="D41" s="3">
        <v>278200</v>
      </c>
      <c r="E41" s="3">
        <f>+'[1]ฝ่ายโยธา'!E16</f>
        <v>634500</v>
      </c>
    </row>
    <row r="42" spans="1:5" ht="22.5" customHeight="1">
      <c r="A42" s="31" t="s">
        <v>25</v>
      </c>
      <c r="B42" s="30">
        <f>SUM(B43:B43)</f>
        <v>1121200</v>
      </c>
      <c r="C42" s="30">
        <f>SUM(C43:C43)</f>
        <v>382000</v>
      </c>
      <c r="D42" s="30">
        <f>SUM(D43:D43)</f>
        <v>302400</v>
      </c>
      <c r="E42" s="30">
        <f>SUM(E43:E43)</f>
        <v>436800</v>
      </c>
    </row>
    <row r="43" spans="1:5" ht="22.5" customHeight="1">
      <c r="A43" s="2" t="s">
        <v>35</v>
      </c>
      <c r="B43" s="3">
        <f>+C43+D43+E43</f>
        <v>1121200</v>
      </c>
      <c r="C43" s="3">
        <f>+'[1]ฝ่ายพัฒนาฯ'!C10</f>
        <v>382000</v>
      </c>
      <c r="D43" s="3">
        <v>302400</v>
      </c>
      <c r="E43" s="3">
        <f>+'[1]ฝ่ายพัฒนาฯ'!E10</f>
        <v>436800</v>
      </c>
    </row>
    <row r="44" spans="1:5" ht="22.5" customHeight="1">
      <c r="A44" s="31" t="s">
        <v>26</v>
      </c>
      <c r="B44" s="30">
        <f>+B45+B46</f>
        <v>18594500</v>
      </c>
      <c r="C44" s="30">
        <f>+C45+C46</f>
        <v>9964800</v>
      </c>
      <c r="D44" s="30">
        <f>+D45+D46</f>
        <v>4544650</v>
      </c>
      <c r="E44" s="30">
        <f>+E45+E46</f>
        <v>4085050</v>
      </c>
    </row>
    <row r="45" spans="1:5" ht="22.5" customHeight="1">
      <c r="A45" s="2" t="s">
        <v>35</v>
      </c>
      <c r="B45" s="3">
        <f>+C45+D45+E45</f>
        <v>10460600</v>
      </c>
      <c r="C45" s="3">
        <f>+'[1]ฝ่ายพัฒนาฯ'!C12</f>
        <v>3746800</v>
      </c>
      <c r="D45" s="3">
        <v>3502400</v>
      </c>
      <c r="E45" s="3">
        <f>+'[1]ฝ่ายพัฒนาฯ'!E12</f>
        <v>3211400</v>
      </c>
    </row>
    <row r="46" spans="1:5" ht="22.5" customHeight="1">
      <c r="A46" s="2" t="s">
        <v>36</v>
      </c>
      <c r="B46" s="3">
        <f>+C46+D46+E46</f>
        <v>8133900</v>
      </c>
      <c r="C46" s="3">
        <f>+'[1]ฝ่ายพัฒนาฯ'!C13</f>
        <v>6218000</v>
      </c>
      <c r="D46" s="3">
        <v>1042250</v>
      </c>
      <c r="E46" s="3">
        <f>+'[1]ฝ่ายพัฒนาฯ'!E13</f>
        <v>873650</v>
      </c>
    </row>
    <row r="47" spans="1:5" ht="24" customHeight="1">
      <c r="A47" s="31" t="s">
        <v>27</v>
      </c>
      <c r="B47" s="30">
        <f>SUM(B48:B48)</f>
        <v>181800</v>
      </c>
      <c r="C47" s="30">
        <f>SUM(C48:C48)</f>
        <v>52700</v>
      </c>
      <c r="D47" s="30">
        <f>SUM(D48:D48)</f>
        <v>129100</v>
      </c>
      <c r="E47" s="30">
        <f>SUM(E48:E48)</f>
        <v>0</v>
      </c>
    </row>
    <row r="48" spans="1:5" ht="24" customHeight="1">
      <c r="A48" s="2" t="s">
        <v>35</v>
      </c>
      <c r="B48" s="3">
        <f>+C48+D48+E48</f>
        <v>181800</v>
      </c>
      <c r="C48" s="3">
        <f>+'[1]ฝ่ายสิ่งแวดล้อมฯ'!C10</f>
        <v>52700</v>
      </c>
      <c r="D48" s="3">
        <v>129100</v>
      </c>
      <c r="E48" s="3">
        <f>+'[1]ฝ่ายสิ่งแวดล้อมฯ'!E10</f>
        <v>0</v>
      </c>
    </row>
    <row r="49" spans="1:5" ht="24" customHeight="1">
      <c r="A49" s="31" t="s">
        <v>28</v>
      </c>
      <c r="B49" s="30">
        <f>SUM(B50:B51)</f>
        <v>963800</v>
      </c>
      <c r="C49" s="30">
        <f>SUM(C50:C51)</f>
        <v>917100</v>
      </c>
      <c r="D49" s="30">
        <f>SUM(D50:D51)</f>
        <v>32300</v>
      </c>
      <c r="E49" s="30">
        <f>SUM(E50:E51)</f>
        <v>14400</v>
      </c>
    </row>
    <row r="50" spans="1:5" ht="24" customHeight="1">
      <c r="A50" s="2" t="s">
        <v>35</v>
      </c>
      <c r="B50" s="3">
        <f>+C50+D50+E50</f>
        <v>864000</v>
      </c>
      <c r="C50" s="3">
        <f>+'[1]ฝ่ายสิ่งแวดล้อมฯ'!C12</f>
        <v>864000</v>
      </c>
      <c r="D50" s="3">
        <f>+'[1]ฝ่ายสิ่งแวดล้อมฯ'!D12</f>
        <v>0</v>
      </c>
      <c r="E50" s="3">
        <f>+'[1]ฝ่ายสิ่งแวดล้อมฯ'!E12</f>
        <v>0</v>
      </c>
    </row>
    <row r="51" spans="1:5" ht="24" customHeight="1">
      <c r="A51" s="2" t="s">
        <v>36</v>
      </c>
      <c r="B51" s="3">
        <f>+C51+D51+E51</f>
        <v>99800</v>
      </c>
      <c r="C51" s="3">
        <f>+'[1]ฝ่ายสิ่งแวดล้อมฯ'!C13</f>
        <v>53100</v>
      </c>
      <c r="D51" s="3">
        <v>32300</v>
      </c>
      <c r="E51" s="3">
        <f>+'[1]ฝ่ายสิ่งแวดล้อมฯ'!E13</f>
        <v>14400</v>
      </c>
    </row>
    <row r="52" spans="1:5" ht="24" customHeight="1">
      <c r="A52" s="31" t="s">
        <v>29</v>
      </c>
      <c r="B52" s="30">
        <f>+B53</f>
        <v>172800</v>
      </c>
      <c r="C52" s="30">
        <f>+C53</f>
        <v>172800</v>
      </c>
      <c r="D52" s="30">
        <f>+D53</f>
        <v>0</v>
      </c>
      <c r="E52" s="30">
        <f>+E53</f>
        <v>0</v>
      </c>
    </row>
    <row r="53" spans="1:5" ht="24" customHeight="1">
      <c r="A53" s="2" t="s">
        <v>35</v>
      </c>
      <c r="B53" s="3">
        <f>+C53+D53+E53</f>
        <v>172800</v>
      </c>
      <c r="C53" s="3">
        <f>+'[1]ฝ่ายสิ่งแวดล้อมฯ'!C15</f>
        <v>172800</v>
      </c>
      <c r="D53" s="3">
        <v>0</v>
      </c>
      <c r="E53" s="3">
        <v>0</v>
      </c>
    </row>
    <row r="54" spans="1:5" ht="24" customHeight="1">
      <c r="A54" s="32" t="s">
        <v>56</v>
      </c>
      <c r="B54" s="29">
        <f>+B55</f>
        <v>333700</v>
      </c>
      <c r="C54" s="29">
        <f>+C55</f>
        <v>161600</v>
      </c>
      <c r="D54" s="29">
        <f>+D55</f>
        <v>172100</v>
      </c>
      <c r="E54" s="29">
        <f>+E55</f>
        <v>0</v>
      </c>
    </row>
    <row r="55" spans="1:5" ht="24" customHeight="1">
      <c r="A55" s="2" t="s">
        <v>35</v>
      </c>
      <c r="B55" s="3">
        <f>+C55+D55+E55</f>
        <v>333700</v>
      </c>
      <c r="C55" s="3">
        <f>+'[1]ฝ่ายการศึกษา'!C10</f>
        <v>161600</v>
      </c>
      <c r="D55" s="3">
        <f>+'[1]ฝ่ายการศึกษา'!D10</f>
        <v>172100</v>
      </c>
      <c r="E55" s="3">
        <f>+'[1]ฝ่ายการศึกษา'!E10</f>
        <v>0</v>
      </c>
    </row>
    <row r="56" spans="1:5" ht="24" customHeight="1">
      <c r="A56" s="32" t="s">
        <v>57</v>
      </c>
      <c r="B56" s="29">
        <f>+B57+B58+B59</f>
        <v>31717200</v>
      </c>
      <c r="C56" s="29">
        <f>+C57+C58+C59</f>
        <v>8413900</v>
      </c>
      <c r="D56" s="29">
        <f>+D57+D58+D59</f>
        <v>15741500</v>
      </c>
      <c r="E56" s="29">
        <f>+E57+E58+E59</f>
        <v>7561800</v>
      </c>
    </row>
    <row r="57" spans="1:5" ht="24" customHeight="1">
      <c r="A57" s="2" t="s">
        <v>35</v>
      </c>
      <c r="B57" s="3">
        <f>+C57+D57+E57</f>
        <v>10815200</v>
      </c>
      <c r="C57" s="3">
        <f>+'[1]ฝ่ายการศึกษา'!C12</f>
        <v>3867300</v>
      </c>
      <c r="D57" s="3">
        <v>5356300</v>
      </c>
      <c r="E57" s="3">
        <f>+'[1]ฝ่ายการศึกษา'!E12</f>
        <v>1591600</v>
      </c>
    </row>
    <row r="58" spans="1:5" ht="24" customHeight="1">
      <c r="A58" s="2" t="s">
        <v>39</v>
      </c>
      <c r="B58" s="3">
        <f>+C58+D58+E58</f>
        <v>16319900</v>
      </c>
      <c r="C58" s="3">
        <f>+'[1]ฝ่ายการศึกษา'!C13</f>
        <v>4420500</v>
      </c>
      <c r="D58" s="3">
        <v>6005600</v>
      </c>
      <c r="E58" s="3">
        <f>+'[1]ฝ่ายการศึกษา'!E13</f>
        <v>5893800</v>
      </c>
    </row>
    <row r="59" spans="1:5" ht="24" customHeight="1">
      <c r="A59" s="2" t="s">
        <v>40</v>
      </c>
      <c r="B59" s="3">
        <f>+C59+D59+E59</f>
        <v>4582100</v>
      </c>
      <c r="C59" s="3">
        <f>+'[1]ฝ่ายการศึกษา'!C14</f>
        <v>126100</v>
      </c>
      <c r="D59" s="3">
        <v>4379600</v>
      </c>
      <c r="E59" s="3">
        <f>+'[1]ฝ่ายการศึกษา'!E14</f>
        <v>76400</v>
      </c>
    </row>
    <row r="60" spans="1:5" ht="24" customHeight="1">
      <c r="A60" s="33" t="s">
        <v>11</v>
      </c>
      <c r="B60" s="34">
        <f>+B61+B63+B65+B67</f>
        <v>1332300</v>
      </c>
      <c r="C60" s="34">
        <f>+C61+C63+C65+C67</f>
        <v>507300</v>
      </c>
      <c r="D60" s="34">
        <f>+D61+D63+D65+D67</f>
        <v>465000</v>
      </c>
      <c r="E60" s="34">
        <f>+E61+E63+E65+E67</f>
        <v>360000</v>
      </c>
    </row>
    <row r="61" spans="1:5" ht="24" customHeight="1">
      <c r="A61" s="24" t="s">
        <v>58</v>
      </c>
      <c r="B61" s="34">
        <f>+C61+D61+E61</f>
        <v>40000</v>
      </c>
      <c r="C61" s="35">
        <f>+C62</f>
        <v>0</v>
      </c>
      <c r="D61" s="35">
        <v>40000</v>
      </c>
      <c r="E61" s="35">
        <f>E62</f>
        <v>0</v>
      </c>
    </row>
    <row r="62" spans="1:5" ht="24" customHeight="1">
      <c r="A62" s="2" t="s">
        <v>38</v>
      </c>
      <c r="B62" s="7">
        <f>+C62+D62+E62</f>
        <v>0</v>
      </c>
      <c r="C62" s="7">
        <f>+'[1]ฝ่ายพัฒนาฯ'!C16</f>
        <v>0</v>
      </c>
      <c r="D62" s="7">
        <f>+'[1]ฝ่ายพัฒนาฯ'!D16</f>
        <v>0</v>
      </c>
      <c r="E62" s="7">
        <f>+'[1]ฝ่ายพัฒนาฯ'!E16</f>
        <v>0</v>
      </c>
    </row>
    <row r="63" spans="1:5" ht="50.25" customHeight="1">
      <c r="A63" s="24" t="s">
        <v>59</v>
      </c>
      <c r="B63" s="36">
        <f>C63+D63+E63</f>
        <v>65000</v>
      </c>
      <c r="C63" s="36">
        <f>C64</f>
        <v>0</v>
      </c>
      <c r="D63" s="36">
        <v>65000</v>
      </c>
      <c r="E63" s="36">
        <f>E64</f>
        <v>0</v>
      </c>
    </row>
    <row r="64" spans="1:5" ht="22.5" customHeight="1">
      <c r="A64" s="2" t="s">
        <v>38</v>
      </c>
      <c r="B64" s="7">
        <v>65000</v>
      </c>
      <c r="C64" s="7">
        <f>+'[1]ฝ่ายพัฒนาฯ'!C18</f>
        <v>0</v>
      </c>
      <c r="D64" s="7">
        <f>+'[1]ฝ่ายพัฒนาฯ'!D18</f>
        <v>0</v>
      </c>
      <c r="E64" s="7">
        <f>+'[1]ฝ่ายพัฒนาฯ'!E18</f>
        <v>0</v>
      </c>
    </row>
    <row r="65" spans="1:5" ht="22.5" customHeight="1">
      <c r="A65" s="24" t="s">
        <v>60</v>
      </c>
      <c r="B65" s="29">
        <f>C65+D65+E65</f>
        <v>1134000</v>
      </c>
      <c r="C65" s="35">
        <f>C66</f>
        <v>414000</v>
      </c>
      <c r="D65" s="35">
        <f>+D66</f>
        <v>360000</v>
      </c>
      <c r="E65" s="35">
        <f>E66</f>
        <v>360000</v>
      </c>
    </row>
    <row r="66" spans="1:5" ht="22.5" customHeight="1">
      <c r="A66" s="2" t="s">
        <v>38</v>
      </c>
      <c r="B66" s="37">
        <f>+C66+D66+E66</f>
        <v>1134000</v>
      </c>
      <c r="C66" s="7">
        <f>+'[1]ฝ่ายพัฒนาฯ'!C20</f>
        <v>414000</v>
      </c>
      <c r="D66" s="7">
        <v>360000</v>
      </c>
      <c r="E66" s="7">
        <f>+'[1]ฝ่ายพัฒนาฯ'!E20</f>
        <v>360000</v>
      </c>
    </row>
    <row r="67" spans="1:5" ht="22.5" customHeight="1">
      <c r="A67" s="24" t="s">
        <v>61</v>
      </c>
      <c r="B67" s="35">
        <f>C67+D67+E67</f>
        <v>93300</v>
      </c>
      <c r="C67" s="35">
        <f>C69</f>
        <v>93300</v>
      </c>
      <c r="D67" s="35">
        <f>D69</f>
        <v>0</v>
      </c>
      <c r="E67" s="35">
        <f>E69</f>
        <v>0</v>
      </c>
    </row>
    <row r="68" spans="1:5" ht="22.5" customHeight="1">
      <c r="A68" s="24" t="s">
        <v>62</v>
      </c>
      <c r="B68" s="35"/>
      <c r="C68" s="35"/>
      <c r="D68" s="35"/>
      <c r="E68" s="35"/>
    </row>
    <row r="69" spans="1:5" ht="22.5" customHeight="1">
      <c r="A69" s="2" t="s">
        <v>38</v>
      </c>
      <c r="B69" s="7">
        <f>+C69+D69+E69</f>
        <v>93300</v>
      </c>
      <c r="C69" s="7">
        <f>+'[1]ฝ่ายสิ่งแวดล้อมฯ'!C19</f>
        <v>93300</v>
      </c>
      <c r="D69" s="7">
        <f>+'[1]ฝ่ายสิ่งแวดล้อมฯ'!D19</f>
        <v>0</v>
      </c>
      <c r="E69" s="7">
        <f>+'[1]ฝ่ายสิ่งแวดล้อมฯ'!E19</f>
        <v>0</v>
      </c>
    </row>
    <row r="70" spans="1:7" ht="22.5" customHeight="1">
      <c r="A70" s="21" t="s">
        <v>30</v>
      </c>
      <c r="B70" s="29">
        <f>+B9+B11+B13+B15+B17+B19+B21+B24+B26+B28+B30+B32+B34+B36+B38+B40+B42+B44+B47+B49+B52+B54+B56</f>
        <v>114324300</v>
      </c>
      <c r="C70" s="29">
        <f>+C9+C11+C13+C15+C17+C19+C21+C24+C26+C28+C30+C32+C34+C36+C38+C40+C42+C44+C47+C49+C52+C54+C56</f>
        <v>57331754</v>
      </c>
      <c r="D70" s="29">
        <f>+D9+D11+D13+D15+D17+D19+D21+D24+D26+D28+D30+D32+D34+D36+D38+D40+D42+D44+D47+D49+D52+D54+D56</f>
        <v>36886522</v>
      </c>
      <c r="E70" s="29">
        <f>+E9+E11+E13+E15+E17+E19+E21+E24+E26+E28+E30+E32+E34+E36+E38+E40+E42+E44+E47+E49+E52+E54+E56</f>
        <v>20106024</v>
      </c>
      <c r="F70" s="39"/>
      <c r="G70" s="39"/>
    </row>
    <row r="71" spans="1:5" ht="22.5" customHeight="1">
      <c r="A71" s="21" t="s">
        <v>31</v>
      </c>
      <c r="B71" s="29">
        <f>+B60</f>
        <v>1332300</v>
      </c>
      <c r="C71" s="29">
        <f>+C60</f>
        <v>507300</v>
      </c>
      <c r="D71" s="29">
        <f>+D60</f>
        <v>465000</v>
      </c>
      <c r="E71" s="29">
        <f>+E60</f>
        <v>360000</v>
      </c>
    </row>
    <row r="72" spans="1:5" ht="22.5" customHeight="1">
      <c r="A72" s="38" t="s">
        <v>63</v>
      </c>
      <c r="B72" s="29">
        <f>+B70+B71</f>
        <v>115656600</v>
      </c>
      <c r="C72" s="29">
        <f>+C70+C71</f>
        <v>57839054</v>
      </c>
      <c r="D72" s="29">
        <f>+D70+D71</f>
        <v>37351522</v>
      </c>
      <c r="E72" s="29">
        <f>+E70+E71</f>
        <v>20466024</v>
      </c>
    </row>
  </sheetData>
  <sheetProtection/>
  <mergeCells count="3">
    <mergeCell ref="A2:E2"/>
    <mergeCell ref="A3:E3"/>
    <mergeCell ref="A5:A6"/>
  </mergeCells>
  <printOptions/>
  <pageMargins left="0.3937007874015748" right="0.1968503937007874" top="0.1968503937007874" bottom="0.1968503937007874" header="0.1968503937007874" footer="0.1968503937007874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13"/>
  <sheetViews>
    <sheetView zoomScale="84" zoomScaleNormal="84" zoomScalePageLayoutView="0" workbookViewId="0" topLeftCell="A1">
      <selection activeCell="T18" sqref="T18"/>
    </sheetView>
  </sheetViews>
  <sheetFormatPr defaultColWidth="9.00390625" defaultRowHeight="20.25" customHeight="1"/>
  <cols>
    <col min="1" max="1" width="36.28125" style="10" customWidth="1"/>
    <col min="2" max="2" width="6.00390625" style="18" customWidth="1"/>
    <col min="3" max="3" width="5.421875" style="10" customWidth="1"/>
    <col min="4" max="4" width="9.28125" style="10" customWidth="1"/>
    <col min="5" max="7" width="10.28125" style="10" customWidth="1"/>
    <col min="8" max="8" width="7.00390625" style="10" customWidth="1"/>
    <col min="9" max="9" width="4.421875" style="10" customWidth="1"/>
    <col min="10" max="10" width="1.7109375" style="10" customWidth="1"/>
    <col min="11" max="11" width="3.28125" style="10" customWidth="1"/>
    <col min="12" max="12" width="9.57421875" style="10" customWidth="1"/>
    <col min="13" max="13" width="8.00390625" style="10" hidden="1" customWidth="1"/>
    <col min="14" max="14" width="166.8515625" style="11" hidden="1" customWidth="1"/>
    <col min="15" max="15" width="2.421875" style="10" hidden="1" customWidth="1"/>
    <col min="16" max="16384" width="9.00390625" style="10" customWidth="1"/>
  </cols>
  <sheetData>
    <row r="1" spans="1:12" ht="20.25" customHeight="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0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20.25" customHeight="1">
      <c r="A3" s="45" t="s">
        <v>41</v>
      </c>
      <c r="B3" s="46"/>
      <c r="C3" s="46"/>
      <c r="D3" s="47"/>
      <c r="E3" s="45" t="s">
        <v>42</v>
      </c>
      <c r="F3" s="46"/>
      <c r="G3" s="46"/>
      <c r="H3" s="46"/>
      <c r="I3" s="46"/>
      <c r="J3" s="46"/>
      <c r="K3" s="46"/>
      <c r="L3" s="47"/>
    </row>
    <row r="4" spans="1:12" ht="20.25" customHeight="1">
      <c r="A4" s="48" t="s">
        <v>43</v>
      </c>
      <c r="B4" s="49"/>
      <c r="C4" s="49"/>
      <c r="D4" s="50"/>
      <c r="E4" s="61" t="s">
        <v>44</v>
      </c>
      <c r="F4" s="62"/>
      <c r="G4" s="62"/>
      <c r="H4" s="62"/>
      <c r="I4" s="62"/>
      <c r="J4" s="62"/>
      <c r="K4" s="62"/>
      <c r="L4" s="63"/>
    </row>
    <row r="5" spans="1:12" ht="20.25" customHeight="1">
      <c r="A5" s="57" t="s">
        <v>45</v>
      </c>
      <c r="B5" s="58"/>
      <c r="C5" s="58"/>
      <c r="D5" s="59"/>
      <c r="E5" s="48" t="s">
        <v>45</v>
      </c>
      <c r="F5" s="49"/>
      <c r="G5" s="49"/>
      <c r="H5" s="49"/>
      <c r="I5" s="49"/>
      <c r="J5" s="49"/>
      <c r="K5" s="49"/>
      <c r="L5" s="50"/>
    </row>
    <row r="6" spans="1:12" ht="20.25" customHeight="1">
      <c r="A6" s="42" t="s">
        <v>52</v>
      </c>
      <c r="B6" s="43"/>
      <c r="C6" s="43"/>
      <c r="D6" s="44"/>
      <c r="E6" s="42" t="s">
        <v>53</v>
      </c>
      <c r="F6" s="43"/>
      <c r="G6" s="43"/>
      <c r="H6" s="43"/>
      <c r="I6" s="43"/>
      <c r="J6" s="43"/>
      <c r="K6" s="43"/>
      <c r="L6" s="44"/>
    </row>
    <row r="7" spans="1:12" ht="20.25" customHeight="1">
      <c r="A7" s="13"/>
      <c r="B7" s="14"/>
      <c r="C7" s="15"/>
      <c r="D7" s="15"/>
      <c r="E7" s="15"/>
      <c r="F7" s="15"/>
      <c r="G7" s="15"/>
      <c r="H7" s="15"/>
      <c r="I7" s="15"/>
      <c r="J7" s="15"/>
      <c r="K7" s="15"/>
      <c r="L7" s="16"/>
    </row>
    <row r="8" spans="1:12" ht="20.25" customHeight="1">
      <c r="A8" s="17"/>
      <c r="L8" s="19"/>
    </row>
    <row r="9" spans="1:12" ht="20.25" customHeight="1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</row>
    <row r="10" spans="1:12" ht="20.25" customHeight="1">
      <c r="A10" s="45" t="s">
        <v>46</v>
      </c>
      <c r="B10" s="46"/>
      <c r="C10" s="46"/>
      <c r="D10" s="47"/>
      <c r="E10" s="45" t="s">
        <v>47</v>
      </c>
      <c r="F10" s="46"/>
      <c r="G10" s="46"/>
      <c r="H10" s="46"/>
      <c r="I10" s="46"/>
      <c r="J10" s="46"/>
      <c r="K10" s="46"/>
      <c r="L10" s="47"/>
    </row>
    <row r="11" spans="1:12" ht="20.25" customHeight="1">
      <c r="A11" s="48" t="s">
        <v>48</v>
      </c>
      <c r="B11" s="49"/>
      <c r="C11" s="49"/>
      <c r="D11" s="50"/>
      <c r="E11" s="51" t="s">
        <v>49</v>
      </c>
      <c r="F11" s="52"/>
      <c r="G11" s="52"/>
      <c r="H11" s="52"/>
      <c r="I11" s="52"/>
      <c r="J11" s="52"/>
      <c r="K11" s="52"/>
      <c r="L11" s="53"/>
    </row>
    <row r="12" spans="1:12" ht="20.25" customHeight="1">
      <c r="A12" s="57" t="s">
        <v>45</v>
      </c>
      <c r="B12" s="58"/>
      <c r="C12" s="58"/>
      <c r="D12" s="59"/>
      <c r="E12" s="57" t="s">
        <v>45</v>
      </c>
      <c r="F12" s="58"/>
      <c r="G12" s="58"/>
      <c r="H12" s="58"/>
      <c r="I12" s="58"/>
      <c r="J12" s="58"/>
      <c r="K12" s="58"/>
      <c r="L12" s="59"/>
    </row>
    <row r="13" spans="1:12" ht="20.25" customHeight="1">
      <c r="A13" s="42" t="s">
        <v>50</v>
      </c>
      <c r="B13" s="43"/>
      <c r="C13" s="43"/>
      <c r="D13" s="44"/>
      <c r="E13" s="42" t="s">
        <v>51</v>
      </c>
      <c r="F13" s="43"/>
      <c r="G13" s="43"/>
      <c r="H13" s="43"/>
      <c r="I13" s="43"/>
      <c r="J13" s="43"/>
      <c r="K13" s="43"/>
      <c r="L13" s="44"/>
    </row>
    <row r="28" ht="26.25" customHeight="1"/>
  </sheetData>
  <sheetProtection/>
  <mergeCells count="18">
    <mergeCell ref="E12:L12"/>
    <mergeCell ref="A1:L1"/>
    <mergeCell ref="A3:D3"/>
    <mergeCell ref="E3:L3"/>
    <mergeCell ref="A4:D4"/>
    <mergeCell ref="E4:L4"/>
    <mergeCell ref="A5:D5"/>
    <mergeCell ref="E5:L5"/>
    <mergeCell ref="A13:D13"/>
    <mergeCell ref="E13:L13"/>
    <mergeCell ref="A10:D10"/>
    <mergeCell ref="E10:L10"/>
    <mergeCell ref="A6:D6"/>
    <mergeCell ref="A11:D11"/>
    <mergeCell ref="E11:L11"/>
    <mergeCell ref="E6:L6"/>
    <mergeCell ref="A9:L9"/>
    <mergeCell ref="A12:D12"/>
  </mergeCells>
  <printOptions/>
  <pageMargins left="0.4724409448818898" right="0.1968503937007874" top="0.3937007874015748" bottom="0.1968503937007874" header="0.1968503937007874" footer="0.196850393700787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bma03218</cp:lastModifiedBy>
  <cp:lastPrinted>2023-05-28T07:09:49Z</cp:lastPrinted>
  <dcterms:created xsi:type="dcterms:W3CDTF">2022-09-08T06:46:51Z</dcterms:created>
  <dcterms:modified xsi:type="dcterms:W3CDTF">2024-04-21T07:37:52Z</dcterms:modified>
  <cp:category/>
  <cp:version/>
  <cp:contentType/>
  <cp:contentStatus/>
</cp:coreProperties>
</file>