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ทั้งหมด(9พ.ย.59-3พ.ย.64)\ita\2567\2 ส่งให้พี่หนุ่มแล้ว\เตรียมส่ง\O13 ยังไม่ครบ\"/>
    </mc:Choice>
  </mc:AlternateContent>
  <xr:revisionPtr revIDLastSave="0" documentId="13_ncr:1_{7124636E-BFA6-4DBE-BF28-AE63BFC574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งม.1ปี66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4" l="1"/>
  <c r="B94" i="14"/>
  <c r="B88" i="14"/>
  <c r="C116" i="14"/>
  <c r="D116" i="14"/>
  <c r="E116" i="14"/>
  <c r="B116" i="14"/>
  <c r="E114" i="14"/>
  <c r="D114" i="14"/>
  <c r="C114" i="14"/>
  <c r="E112" i="14"/>
  <c r="D112" i="14"/>
  <c r="C112" i="14"/>
  <c r="E110" i="14"/>
  <c r="D110" i="14"/>
  <c r="C110" i="14"/>
  <c r="C79" i="14"/>
  <c r="D79" i="14"/>
  <c r="E79" i="14"/>
  <c r="B79" i="14"/>
  <c r="C41" i="14"/>
  <c r="D41" i="14"/>
  <c r="E41" i="14"/>
  <c r="B41" i="14"/>
  <c r="D15" i="14"/>
  <c r="D11" i="14" s="1"/>
  <c r="E15" i="14"/>
  <c r="E11" i="14" s="1"/>
  <c r="E12" i="14"/>
  <c r="D12" i="14"/>
  <c r="C15" i="14"/>
  <c r="C11" i="14" s="1"/>
  <c r="C12" i="14"/>
  <c r="B12" i="14"/>
  <c r="B15" i="14"/>
  <c r="B11" i="14" s="1"/>
  <c r="E109" i="14" l="1"/>
  <c r="D109" i="14"/>
  <c r="C109" i="14"/>
  <c r="C119" i="14"/>
  <c r="D119" i="14"/>
  <c r="E119" i="14"/>
  <c r="B112" i="14"/>
  <c r="B114" i="14"/>
  <c r="B110" i="14"/>
  <c r="B107" i="14"/>
  <c r="E103" i="14"/>
  <c r="D103" i="14"/>
  <c r="B100" i="14"/>
  <c r="B99" i="14"/>
  <c r="B98" i="14"/>
  <c r="B97" i="14"/>
  <c r="B96" i="14"/>
  <c r="B95" i="14"/>
  <c r="E94" i="14"/>
  <c r="D94" i="14"/>
  <c r="C94" i="14"/>
  <c r="D90" i="14"/>
  <c r="E88" i="14"/>
  <c r="E87" i="14" s="1"/>
  <c r="D88" i="14"/>
  <c r="C88" i="14"/>
  <c r="C87" i="14" s="1"/>
  <c r="B83" i="14"/>
  <c r="B82" i="14"/>
  <c r="B81" i="14"/>
  <c r="B76" i="14"/>
  <c r="B75" i="14"/>
  <c r="B74" i="14"/>
  <c r="B73" i="14"/>
  <c r="E72" i="14"/>
  <c r="D72" i="14"/>
  <c r="C72" i="14"/>
  <c r="E61" i="14"/>
  <c r="D61" i="14"/>
  <c r="C61" i="14"/>
  <c r="E58" i="14"/>
  <c r="D58" i="14"/>
  <c r="C58" i="14"/>
  <c r="B57" i="14"/>
  <c r="B55" i="14"/>
  <c r="B54" i="14"/>
  <c r="B53" i="14"/>
  <c r="E52" i="14"/>
  <c r="D52" i="14"/>
  <c r="C52" i="14"/>
  <c r="E48" i="14"/>
  <c r="E47" i="14" s="1"/>
  <c r="D48" i="14"/>
  <c r="D47" i="14" s="1"/>
  <c r="C48" i="14"/>
  <c r="C47" i="14" s="1"/>
  <c r="B45" i="14"/>
  <c r="B44" i="14"/>
  <c r="B43" i="14"/>
  <c r="E38" i="14"/>
  <c r="D38" i="14"/>
  <c r="C38" i="14"/>
  <c r="E36" i="14"/>
  <c r="D36" i="14"/>
  <c r="C36" i="14"/>
  <c r="E33" i="14"/>
  <c r="D33" i="14"/>
  <c r="C33" i="14"/>
  <c r="E28" i="14"/>
  <c r="E27" i="14" s="1"/>
  <c r="D28" i="14"/>
  <c r="D27" i="14" s="1"/>
  <c r="C28" i="14"/>
  <c r="C27" i="14" s="1"/>
  <c r="E24" i="14"/>
  <c r="E23" i="14" s="1"/>
  <c r="D24" i="14"/>
  <c r="C24" i="14"/>
  <c r="C23" i="14" s="1"/>
  <c r="B20" i="14"/>
  <c r="E20" i="14"/>
  <c r="E19" i="14" s="1"/>
  <c r="D20" i="14"/>
  <c r="D19" i="14" s="1"/>
  <c r="C20" i="14"/>
  <c r="C19" i="14" s="1"/>
  <c r="E8" i="14"/>
  <c r="E7" i="14" s="1"/>
  <c r="C8" i="14"/>
  <c r="C7" i="14" s="1"/>
  <c r="D7" i="14"/>
  <c r="B109" i="14" l="1"/>
  <c r="B61" i="14"/>
  <c r="C51" i="14"/>
  <c r="D51" i="14"/>
  <c r="E51" i="14"/>
  <c r="D87" i="14"/>
  <c r="B119" i="14"/>
  <c r="D71" i="14"/>
  <c r="B36" i="14"/>
  <c r="B38" i="14"/>
  <c r="B24" i="14"/>
  <c r="D23" i="14"/>
  <c r="B33" i="14"/>
  <c r="B19" i="14"/>
  <c r="B72" i="14"/>
  <c r="E93" i="14"/>
  <c r="B85" i="14"/>
  <c r="B28" i="14"/>
  <c r="D32" i="14"/>
  <c r="B52" i="14"/>
  <c r="B51" i="14" s="1"/>
  <c r="C103" i="14"/>
  <c r="C93" i="14" s="1"/>
  <c r="B7" i="14"/>
  <c r="B8" i="14"/>
  <c r="B27" i="14"/>
  <c r="E32" i="14"/>
  <c r="C71" i="14"/>
  <c r="C32" i="14"/>
  <c r="D93" i="14"/>
  <c r="B48" i="14"/>
  <c r="B47" i="14" s="1"/>
  <c r="E71" i="14"/>
  <c r="B90" i="14"/>
  <c r="B87" i="14" s="1"/>
  <c r="B23" i="14" l="1"/>
  <c r="D118" i="14"/>
  <c r="D120" i="14" s="1"/>
  <c r="B103" i="14"/>
  <c r="B71" i="14"/>
  <c r="B32" i="14"/>
  <c r="B93" i="14"/>
  <c r="C120" i="14"/>
  <c r="E120" i="14"/>
  <c r="B118" i="14" l="1"/>
  <c r="B120" i="14"/>
</calcChain>
</file>

<file path=xl/sharedStrings.xml><?xml version="1.0" encoding="utf-8"?>
<sst xmlns="http://schemas.openxmlformats.org/spreadsheetml/2006/main" count="116" uniqueCount="70">
  <si>
    <t>รวมทั้งสิ้น</t>
  </si>
  <si>
    <t>แผน</t>
  </si>
  <si>
    <t>1) ค่าตอบแทน ใช้สอยและวัสดุ</t>
  </si>
  <si>
    <t>ฝ่ายปกครอง</t>
  </si>
  <si>
    <t>งบบุคลากร</t>
  </si>
  <si>
    <t>งบดำเนินงาน</t>
  </si>
  <si>
    <t>งบรายจ่ายอื่น</t>
  </si>
  <si>
    <t>รวมงบประมาณตามโครงสร้างงาน</t>
  </si>
  <si>
    <t>รวมโครงการตามแผนยุทธศาสตร์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</si>
  <si>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</si>
  <si>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</si>
  <si>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</si>
  <si>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</si>
  <si>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ฝ่ายเทศกิจ</t>
  </si>
  <si>
    <t>ฝ่ายโยธา</t>
  </si>
  <si>
    <t>ฝ่ายพัฒนาชุมชนและสวัสดิการสังคม</t>
  </si>
  <si>
    <t>ฝ่ายสิ่งแวดล้อมและสุขาภิบาล</t>
  </si>
  <si>
    <t>ฝ่ายการศึกษา</t>
  </si>
  <si>
    <t>งานที่ 2 : งานพัฒนาชุมชนและบริการสังคม</t>
  </si>
  <si>
    <t>งานที่ 1 : งานบริหารทั่วไปฝ่ายพัฒนาชุมชน</t>
  </si>
  <si>
    <t>หน่วยงาน   สำนักงานเขตตลิ่งชัน</t>
  </si>
  <si>
    <t>งาน/โครงการตามแผนยุทธศาสตร์/รายจ่าย</t>
  </si>
  <si>
    <t>งบประมาณตามโครงสร้างงาน</t>
  </si>
  <si>
    <t xml:space="preserve">    งานรายจ่ายบุคลากร</t>
  </si>
  <si>
    <t xml:space="preserve">    งานที่ 1 : งานอำนวยการและบริหารสำนักงานเขต</t>
  </si>
  <si>
    <t xml:space="preserve">    งานที่ 1 : งานบริหารทั่วไปและบริการทะเบียน</t>
  </si>
  <si>
    <t xml:space="preserve">    งานที่ 1 : งานบริหารทั่วไปและบริหารการคลัง</t>
  </si>
  <si>
    <t xml:space="preserve">     งานที่ 1 : งานบริหารทั่วไปและจัดเก็บรายได้</t>
  </si>
  <si>
    <t xml:space="preserve">     งานที่ 1 : งานบริหารทั่วไปฝ่ายรักษาความสะอาด</t>
  </si>
  <si>
    <t>1) งบดำเนินงาน</t>
  </si>
  <si>
    <t>2) รายจ่ายอื่น</t>
  </si>
  <si>
    <t xml:space="preserve">     งานที่ 2 : งานกวาดทำความสะอาดที่และทางสาธารณะ</t>
  </si>
  <si>
    <t xml:space="preserve">     งานที่ 3 : งานเก็บขยะมูลฝอยและขนถ่ายสิ่งปฏิกูล</t>
  </si>
  <si>
    <t>2) งบรายจ่ายอื่น</t>
  </si>
  <si>
    <t xml:space="preserve">     งานที่ 4 : งานดูแลสวนและพื้นที่สีเขียว</t>
  </si>
  <si>
    <t xml:space="preserve">     งานที่ 1 : งานบริหารทั่วไปและสอบสวนดำเนินคดี</t>
  </si>
  <si>
    <t xml:space="preserve">     งานที่ 1 : งานบริหารทั่วไปฝ่ายโยธา</t>
  </si>
  <si>
    <t>2) งบดำเนินงาน</t>
  </si>
  <si>
    <t>3) งบรายจ่ายอื่น</t>
  </si>
  <si>
    <t xml:space="preserve"> - ค่าวัสดุ</t>
  </si>
  <si>
    <t xml:space="preserve">       1) งบดำเนินงาน</t>
  </si>
  <si>
    <t xml:space="preserve"> - รายจ่ายอื่น ๆ</t>
  </si>
  <si>
    <t xml:space="preserve">     งานที่ 2 : งานบำรุงรักษาซ่อมแซม</t>
  </si>
  <si>
    <t xml:space="preserve">     งานที่ 3 : งานระบายน้ำและแก้ไขปัญหาน้ำท่วม</t>
  </si>
  <si>
    <t xml:space="preserve"> - ค่าตอบแทน</t>
  </si>
  <si>
    <t xml:space="preserve"> - ค่าใช้สอย</t>
  </si>
  <si>
    <t xml:space="preserve"> - ค่าไฟฟ้า</t>
  </si>
  <si>
    <t xml:space="preserve"> - ค่าน้ำประปา</t>
  </si>
  <si>
    <t xml:space="preserve">     งานที่ 1 : งานบริหารทั่วไปฝ่ายสิ่งแวดล้อมและสุชาภิบาล</t>
  </si>
  <si>
    <t xml:space="preserve">     งานที่ 2 : งานสุขาภิบาลและอนามัยสิ่งแวดล้อม</t>
  </si>
  <si>
    <t>1) งบรายจ่ายอื่น</t>
  </si>
  <si>
    <t xml:space="preserve">     งานที่ 1 : งานบริหารทั่วไปฝ่ายการศึกษา</t>
  </si>
  <si>
    <t xml:space="preserve">     งานที่ 2 : งานงบประมาณโรงเรียน</t>
  </si>
  <si>
    <t xml:space="preserve">  1) งบดำเนินงาน</t>
  </si>
  <si>
    <t xml:space="preserve">  2) งบเงินอุดหนุน</t>
  </si>
  <si>
    <t xml:space="preserve">  3) งบรายจ่ายอื่น</t>
  </si>
  <si>
    <t xml:space="preserve">   1) งบดำเนินงาน</t>
  </si>
  <si>
    <t xml:space="preserve">    งานที่ 2 :  งานปกครอง</t>
  </si>
  <si>
    <t>1)งบดำเนินงาน</t>
  </si>
  <si>
    <t>2)งบรายจ่ายอื่น</t>
  </si>
  <si>
    <t>แผนการปฏิบัติงานและการใช้จ่ายงบประมาณรายจ่ายประจำปี พ.ศ. 2567</t>
  </si>
  <si>
    <t>งบประมาณภารกิจตามแผนยุทธศาสตร์</t>
  </si>
  <si>
    <t>โครงการที่ 1 โครงการจ้างคนพิการเพื่อปฏิบัติงาน</t>
  </si>
  <si>
    <t xml:space="preserve">โครงการที่ 2 โครงการครอบครัวรักการอ่าน </t>
  </si>
  <si>
    <t xml:space="preserve">โครงการที่ 4 โครงการบูรณาการความร่วมมือในการพัฒนาประสิทธิภาพการแก้ไขปัญหาโรคไข้เลือดออกในพื้นที่กรุงเทพมหานคร </t>
  </si>
  <si>
    <t xml:space="preserve">            งบรายจ่ายอื่น</t>
  </si>
  <si>
    <t>โครงการที่ 3 โครงการจัดสวัสดิการการสงเคราะห์ช่วยเหลือเด็ก สตรี ครอบครัว ผู้ด้อยโอกาส ผู้สูงอายุและคนพิการ</t>
  </si>
  <si>
    <t>งวดที่ 1 (ต.ค.66 - ม.ค.67)</t>
  </si>
  <si>
    <t>งวดที่ 3 (มิ.ย. - ก.ย. 67)</t>
  </si>
  <si>
    <t>งวดที่ 2 (ก.พ. - พ.ค. 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</si>
</sst>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horizontal="center" vertical="center"/>
    </xf>
    <xf numFmtId="187" fontId="1" fillId="0" borderId="0" xfId="1" applyNumberFormat="1" applyFont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1" fillId="0" borderId="2" xfId="1" applyNumberFormat="1" applyFont="1" applyBorder="1" applyAlignment="1">
      <alignment horizontal="center" vertical="center"/>
    </xf>
    <xf numFmtId="187" fontId="1" fillId="0" borderId="3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7" fontId="2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indent="4"/>
    </xf>
    <xf numFmtId="187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187" fontId="2" fillId="5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87" fontId="2" fillId="4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indent="5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5"/>
    </xf>
    <xf numFmtId="187" fontId="1" fillId="0" borderId="4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5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5"/>
    </xf>
    <xf numFmtId="187" fontId="2" fillId="2" borderId="2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87" fontId="2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495296</xdr:colOff>
      <xdr:row>0</xdr:row>
      <xdr:rowOff>0</xdr:rowOff>
    </xdr:from>
    <xdr:to>
      <xdr:col>4</xdr:col>
      <xdr:colOff>1409700</xdr:colOff>
      <xdr:row>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5701F9-6468-424B-AF88-6C33E78A748D}"/>
            </a:ext>
          </a:extLst>
        </xdr:cNvPr>
        <xdr:cNvSpPr txBox="1"/>
      </xdr:nvSpPr>
      <xdr:spPr>
        <a:xfrm>
          <a:off x="8762996" y="0"/>
          <a:ext cx="91440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6FBB-0423-4B30-A0A8-5C2635FA85E2}">
  <dimension ref="A1:H133"/>
  <sheetViews>
    <sheetView tabSelected="1" topLeftCell="A114" zoomScale="80" zoomScaleNormal="80" workbookViewId="0">
      <selection activeCell="D5" sqref="D5"/>
    </sheetView>
  </sheetViews>
  <sheetFormatPr defaultColWidth="9" defaultRowHeight="21" outlineLevelRow="1" x14ac:dyDescent="0.2"/>
  <cols>
    <col min="1" max="1" width="74.375" style="1" customWidth="1"/>
    <col min="2" max="3" width="26" style="6" customWidth="1"/>
    <col min="4" max="4" width="26.875" style="6" customWidth="1"/>
    <col min="5" max="5" width="25.625" style="6" customWidth="1"/>
    <col min="6" max="6" width="9" style="1"/>
    <col min="7" max="7" width="13.75" style="1" bestFit="1" customWidth="1"/>
    <col min="8" max="8" width="15.25" style="6" bestFit="1" customWidth="1"/>
    <col min="9" max="16384" width="9" style="1"/>
  </cols>
  <sheetData>
    <row r="1" spans="1:8" x14ac:dyDescent="0.2">
      <c r="A1" s="41" t="s">
        <v>60</v>
      </c>
      <c r="B1" s="41"/>
      <c r="C1" s="41"/>
      <c r="D1" s="41"/>
      <c r="E1" s="41"/>
    </row>
    <row r="2" spans="1:8" x14ac:dyDescent="0.2">
      <c r="A2" s="41" t="s">
        <v>20</v>
      </c>
      <c r="B2" s="41"/>
      <c r="C2" s="41"/>
      <c r="D2" s="41"/>
      <c r="E2" s="41"/>
    </row>
    <row r="3" spans="1:8" ht="19.5" customHeight="1" x14ac:dyDescent="0.2"/>
    <row r="4" spans="1:8" ht="7.5" customHeight="1" x14ac:dyDescent="0.2"/>
    <row r="5" spans="1:8" x14ac:dyDescent="0.2">
      <c r="A5" s="42" t="s">
        <v>21</v>
      </c>
      <c r="B5" s="3" t="s">
        <v>0</v>
      </c>
      <c r="C5" s="3" t="s">
        <v>67</v>
      </c>
      <c r="D5" s="3" t="s">
        <v>69</v>
      </c>
      <c r="E5" s="3" t="s">
        <v>68</v>
      </c>
    </row>
    <row r="6" spans="1:8" x14ac:dyDescent="0.2">
      <c r="A6" s="42"/>
      <c r="B6" s="11" t="s">
        <v>1</v>
      </c>
      <c r="C6" s="12" t="s">
        <v>1</v>
      </c>
      <c r="D6" s="3" t="s">
        <v>1</v>
      </c>
      <c r="E6" s="3" t="s">
        <v>1</v>
      </c>
    </row>
    <row r="7" spans="1:8" s="9" customFormat="1" x14ac:dyDescent="0.2">
      <c r="A7" s="13" t="s">
        <v>22</v>
      </c>
      <c r="B7" s="4">
        <f>SUM(C7:E7)</f>
        <v>3503400</v>
      </c>
      <c r="C7" s="4">
        <f>SUM(C8)</f>
        <v>3503400</v>
      </c>
      <c r="D7" s="4">
        <f t="shared" ref="D7:E7" si="0">SUM(D8)</f>
        <v>0</v>
      </c>
      <c r="E7" s="4">
        <f t="shared" si="0"/>
        <v>0</v>
      </c>
      <c r="H7" s="14"/>
    </row>
    <row r="8" spans="1:8" s="9" customFormat="1" x14ac:dyDescent="0.2">
      <c r="A8" s="15" t="s">
        <v>23</v>
      </c>
      <c r="B8" s="2">
        <f>SUM(C8:E8)</f>
        <v>3503400</v>
      </c>
      <c r="C8" s="2">
        <f t="shared" ref="C8:E8" si="1">C9+C10</f>
        <v>3503400</v>
      </c>
      <c r="D8" s="2">
        <v>0</v>
      </c>
      <c r="E8" s="2">
        <f t="shared" si="1"/>
        <v>0</v>
      </c>
      <c r="H8" s="14"/>
    </row>
    <row r="9" spans="1:8" x14ac:dyDescent="0.2">
      <c r="A9" s="16" t="s">
        <v>4</v>
      </c>
      <c r="B9" s="3">
        <v>3503400</v>
      </c>
      <c r="C9" s="3">
        <v>3503400</v>
      </c>
      <c r="D9" s="3">
        <v>0</v>
      </c>
      <c r="E9" s="3">
        <v>0</v>
      </c>
      <c r="G9" s="17"/>
    </row>
    <row r="10" spans="1:8" x14ac:dyDescent="0.2">
      <c r="A10" s="18" t="s">
        <v>3</v>
      </c>
      <c r="B10" s="11"/>
      <c r="C10" s="3"/>
      <c r="D10" s="3"/>
      <c r="E10" s="3"/>
    </row>
    <row r="11" spans="1:8" s="9" customFormat="1" x14ac:dyDescent="0.2">
      <c r="A11" s="13" t="s">
        <v>22</v>
      </c>
      <c r="B11" s="4">
        <f>B13+B14+B15</f>
        <v>4944950</v>
      </c>
      <c r="C11" s="4">
        <f>C13+C14+C15</f>
        <v>3927180</v>
      </c>
      <c r="D11" s="4">
        <f>D13+D14+D15</f>
        <v>500135</v>
      </c>
      <c r="E11" s="4">
        <f>E13+E14+E15</f>
        <v>517635</v>
      </c>
      <c r="H11" s="14"/>
    </row>
    <row r="12" spans="1:8" s="9" customFormat="1" x14ac:dyDescent="0.2">
      <c r="A12" s="15" t="s">
        <v>24</v>
      </c>
      <c r="B12" s="4">
        <f>B13+B14</f>
        <v>4487750</v>
      </c>
      <c r="C12" s="4">
        <f>C13+C14</f>
        <v>3732780</v>
      </c>
      <c r="D12" s="4">
        <f>D13+D14</f>
        <v>384135</v>
      </c>
      <c r="E12" s="4">
        <f>E13+E14</f>
        <v>370835</v>
      </c>
      <c r="H12" s="14"/>
    </row>
    <row r="13" spans="1:8" s="9" customFormat="1" x14ac:dyDescent="0.2">
      <c r="A13" s="16" t="s">
        <v>58</v>
      </c>
      <c r="B13" s="8">
        <v>3726400</v>
      </c>
      <c r="C13" s="8">
        <v>2971430</v>
      </c>
      <c r="D13" s="8">
        <v>384135</v>
      </c>
      <c r="E13" s="8">
        <v>370835</v>
      </c>
      <c r="H13" s="14"/>
    </row>
    <row r="14" spans="1:8" ht="21" customHeight="1" outlineLevel="1" x14ac:dyDescent="0.2">
      <c r="A14" s="16" t="s">
        <v>59</v>
      </c>
      <c r="B14" s="8">
        <v>761350</v>
      </c>
      <c r="C14" s="8">
        <v>761350</v>
      </c>
      <c r="D14" s="8">
        <v>0</v>
      </c>
      <c r="E14" s="8">
        <v>0</v>
      </c>
      <c r="G14" s="17"/>
    </row>
    <row r="15" spans="1:8" s="9" customFormat="1" x14ac:dyDescent="0.2">
      <c r="A15" s="19" t="s">
        <v>57</v>
      </c>
      <c r="B15" s="4">
        <f>B16+B17</f>
        <v>457200</v>
      </c>
      <c r="C15" s="4">
        <f>C16+C17</f>
        <v>194400</v>
      </c>
      <c r="D15" s="4">
        <f t="shared" ref="D15:E15" si="2">D16+D17</f>
        <v>116000</v>
      </c>
      <c r="E15" s="4">
        <f t="shared" si="2"/>
        <v>146800</v>
      </c>
      <c r="H15" s="14"/>
    </row>
    <row r="16" spans="1:8" s="9" customFormat="1" x14ac:dyDescent="0.2">
      <c r="A16" s="16" t="s">
        <v>58</v>
      </c>
      <c r="B16" s="8">
        <v>352000</v>
      </c>
      <c r="C16" s="8">
        <v>118400</v>
      </c>
      <c r="D16" s="8">
        <v>116000</v>
      </c>
      <c r="E16" s="8">
        <v>117600</v>
      </c>
      <c r="H16" s="14"/>
    </row>
    <row r="17" spans="1:8" ht="21" customHeight="1" outlineLevel="1" x14ac:dyDescent="0.2">
      <c r="A17" s="16" t="s">
        <v>59</v>
      </c>
      <c r="B17" s="8">
        <v>105200</v>
      </c>
      <c r="C17" s="8">
        <v>76000</v>
      </c>
      <c r="D17" s="8">
        <v>0</v>
      </c>
      <c r="E17" s="8">
        <v>29200</v>
      </c>
      <c r="G17" s="17"/>
    </row>
    <row r="18" spans="1:8" ht="21" customHeight="1" outlineLevel="1" x14ac:dyDescent="0.2">
      <c r="A18" s="21" t="s">
        <v>9</v>
      </c>
      <c r="B18" s="3"/>
      <c r="C18" s="3"/>
      <c r="D18" s="3"/>
      <c r="E18" s="3"/>
    </row>
    <row r="19" spans="1:8" ht="21" customHeight="1" outlineLevel="1" x14ac:dyDescent="0.2">
      <c r="A19" s="13" t="s">
        <v>22</v>
      </c>
      <c r="B19" s="4">
        <f>B21+B22</f>
        <v>1046300</v>
      </c>
      <c r="C19" s="4">
        <f>C20</f>
        <v>606240</v>
      </c>
      <c r="D19" s="4">
        <f t="shared" ref="D19:E20" si="3">D20</f>
        <v>223800</v>
      </c>
      <c r="E19" s="4">
        <f t="shared" si="3"/>
        <v>216260</v>
      </c>
    </row>
    <row r="20" spans="1:8" ht="21" customHeight="1" outlineLevel="1" x14ac:dyDescent="0.2">
      <c r="A20" s="22" t="s">
        <v>25</v>
      </c>
      <c r="B20" s="23">
        <f>B21+B22</f>
        <v>1046300</v>
      </c>
      <c r="C20" s="23">
        <f>C21</f>
        <v>606240</v>
      </c>
      <c r="D20" s="23">
        <f t="shared" si="3"/>
        <v>223800</v>
      </c>
      <c r="E20" s="23">
        <f t="shared" si="3"/>
        <v>216260</v>
      </c>
    </row>
    <row r="21" spans="1:8" ht="21" customHeight="1" outlineLevel="1" x14ac:dyDescent="0.2">
      <c r="A21" s="16" t="s">
        <v>5</v>
      </c>
      <c r="B21" s="8">
        <v>1046300</v>
      </c>
      <c r="C21" s="8">
        <v>606240</v>
      </c>
      <c r="D21" s="8">
        <v>223800</v>
      </c>
      <c r="E21" s="8">
        <v>216260</v>
      </c>
      <c r="G21" s="17"/>
    </row>
    <row r="22" spans="1:8" ht="21" customHeight="1" outlineLevel="1" x14ac:dyDescent="0.2">
      <c r="A22" s="21" t="s">
        <v>10</v>
      </c>
      <c r="B22" s="3"/>
      <c r="C22" s="3"/>
      <c r="D22" s="3"/>
      <c r="E22" s="3"/>
    </row>
    <row r="23" spans="1:8" ht="21" customHeight="1" outlineLevel="1" x14ac:dyDescent="0.2">
      <c r="A23" s="13" t="s">
        <v>22</v>
      </c>
      <c r="B23" s="4">
        <f>SUM(C23:E23)</f>
        <v>907900</v>
      </c>
      <c r="C23" s="4">
        <f>SUM(C24)</f>
        <v>503720</v>
      </c>
      <c r="D23" s="4">
        <f t="shared" ref="D23:E23" si="4">SUM(D24)</f>
        <v>187300</v>
      </c>
      <c r="E23" s="4">
        <f t="shared" si="4"/>
        <v>216880</v>
      </c>
    </row>
    <row r="24" spans="1:8" ht="21" customHeight="1" outlineLevel="1" x14ac:dyDescent="0.2">
      <c r="A24" s="22" t="s">
        <v>26</v>
      </c>
      <c r="B24" s="23">
        <f>SUM(C24:E24)</f>
        <v>907900</v>
      </c>
      <c r="C24" s="23">
        <f>C25</f>
        <v>503720</v>
      </c>
      <c r="D24" s="23">
        <f t="shared" ref="D24:E24" si="5">D25</f>
        <v>187300</v>
      </c>
      <c r="E24" s="23">
        <f t="shared" si="5"/>
        <v>216880</v>
      </c>
    </row>
    <row r="25" spans="1:8" ht="21" customHeight="1" outlineLevel="1" x14ac:dyDescent="0.2">
      <c r="A25" s="16" t="s">
        <v>5</v>
      </c>
      <c r="B25" s="8">
        <v>907900</v>
      </c>
      <c r="C25" s="8">
        <v>503720</v>
      </c>
      <c r="D25" s="8">
        <v>187300</v>
      </c>
      <c r="E25" s="8">
        <v>216880</v>
      </c>
      <c r="G25" s="17"/>
    </row>
    <row r="26" spans="1:8" ht="21" customHeight="1" outlineLevel="1" x14ac:dyDescent="0.2">
      <c r="A26" s="21" t="s">
        <v>11</v>
      </c>
      <c r="B26" s="3"/>
      <c r="C26" s="3"/>
      <c r="D26" s="3"/>
      <c r="E26" s="3"/>
    </row>
    <row r="27" spans="1:8" s="9" customFormat="1" x14ac:dyDescent="0.2">
      <c r="A27" s="13" t="s">
        <v>22</v>
      </c>
      <c r="B27" s="4">
        <f>SUM(C27:E27)</f>
        <v>908500</v>
      </c>
      <c r="C27" s="4">
        <f>SUM(C28)</f>
        <v>703050</v>
      </c>
      <c r="D27" s="4">
        <f t="shared" ref="D27:E27" si="6">SUM(D28)</f>
        <v>194250</v>
      </c>
      <c r="E27" s="4">
        <f t="shared" si="6"/>
        <v>11200</v>
      </c>
      <c r="H27" s="14"/>
    </row>
    <row r="28" spans="1:8" s="9" customFormat="1" x14ac:dyDescent="0.2">
      <c r="A28" s="22" t="s">
        <v>27</v>
      </c>
      <c r="B28" s="23">
        <f>SUM(C28:E28)</f>
        <v>908500</v>
      </c>
      <c r="C28" s="23">
        <f>C29</f>
        <v>703050</v>
      </c>
      <c r="D28" s="23">
        <f t="shared" ref="D28:E28" si="7">D29</f>
        <v>194250</v>
      </c>
      <c r="E28" s="23">
        <f t="shared" si="7"/>
        <v>11200</v>
      </c>
      <c r="H28" s="14"/>
    </row>
    <row r="29" spans="1:8" x14ac:dyDescent="0.2">
      <c r="A29" s="16" t="s">
        <v>5</v>
      </c>
      <c r="B29" s="8">
        <v>908500</v>
      </c>
      <c r="C29" s="8">
        <v>703050</v>
      </c>
      <c r="D29" s="8">
        <v>194250</v>
      </c>
      <c r="E29" s="8">
        <v>11200</v>
      </c>
      <c r="G29" s="17"/>
    </row>
    <row r="30" spans="1:8" s="9" customFormat="1" x14ac:dyDescent="0.2">
      <c r="A30" s="24"/>
      <c r="B30" s="25"/>
      <c r="C30" s="25"/>
      <c r="D30" s="25"/>
      <c r="E30" s="25"/>
      <c r="H30" s="14"/>
    </row>
    <row r="31" spans="1:8" s="9" customFormat="1" x14ac:dyDescent="0.2">
      <c r="A31" s="24" t="s">
        <v>12</v>
      </c>
      <c r="B31" s="25"/>
      <c r="C31" s="25"/>
      <c r="D31" s="25"/>
      <c r="E31" s="25"/>
      <c r="H31" s="14"/>
    </row>
    <row r="32" spans="1:8" s="9" customFormat="1" x14ac:dyDescent="0.2">
      <c r="A32" s="13" t="s">
        <v>22</v>
      </c>
      <c r="B32" s="4">
        <f>SUM(C32:E32)</f>
        <v>32119500</v>
      </c>
      <c r="C32" s="4">
        <f>SUM(C33,C36,C38,C41)</f>
        <v>16671460</v>
      </c>
      <c r="D32" s="4">
        <f>SUM(D33,D36,D38,D41)</f>
        <v>9467100</v>
      </c>
      <c r="E32" s="4">
        <f>SUM(E33,E36,E38,E41)</f>
        <v>5980940</v>
      </c>
      <c r="H32" s="14"/>
    </row>
    <row r="33" spans="1:8" s="9" customFormat="1" x14ac:dyDescent="0.2">
      <c r="A33" s="22" t="s">
        <v>28</v>
      </c>
      <c r="B33" s="23">
        <f>SUM(C33:E33)</f>
        <v>13104700</v>
      </c>
      <c r="C33" s="23">
        <f>C34+C35</f>
        <v>4479400</v>
      </c>
      <c r="D33" s="23">
        <f t="shared" ref="D33:E33" si="8">D34+D35</f>
        <v>4482900</v>
      </c>
      <c r="E33" s="23">
        <f t="shared" si="8"/>
        <v>4142400</v>
      </c>
      <c r="H33" s="14"/>
    </row>
    <row r="34" spans="1:8" x14ac:dyDescent="0.2">
      <c r="A34" s="16" t="s">
        <v>29</v>
      </c>
      <c r="B34" s="8">
        <v>12318300</v>
      </c>
      <c r="C34" s="8">
        <v>3693000</v>
      </c>
      <c r="D34" s="8">
        <v>4482900</v>
      </c>
      <c r="E34" s="8">
        <v>4142400</v>
      </c>
      <c r="G34" s="17"/>
    </row>
    <row r="35" spans="1:8" ht="21" customHeight="1" outlineLevel="1" x14ac:dyDescent="0.2">
      <c r="A35" s="16" t="s">
        <v>30</v>
      </c>
      <c r="B35" s="8">
        <v>786400</v>
      </c>
      <c r="C35" s="8">
        <v>786400</v>
      </c>
      <c r="D35" s="8"/>
      <c r="E35" s="8"/>
      <c r="G35" s="17"/>
    </row>
    <row r="36" spans="1:8" ht="21" customHeight="1" outlineLevel="1" x14ac:dyDescent="0.2">
      <c r="A36" s="15" t="s">
        <v>31</v>
      </c>
      <c r="B36" s="2">
        <f>SUM(C36:E36)</f>
        <v>1046200</v>
      </c>
      <c r="C36" s="2">
        <f>SUM(C37)</f>
        <v>467600</v>
      </c>
      <c r="D36" s="2">
        <f t="shared" ref="D36:E36" si="9">SUM(D37)</f>
        <v>578600</v>
      </c>
      <c r="E36" s="2">
        <f t="shared" si="9"/>
        <v>0</v>
      </c>
    </row>
    <row r="37" spans="1:8" ht="21" customHeight="1" outlineLevel="1" x14ac:dyDescent="0.2">
      <c r="A37" s="16" t="s">
        <v>29</v>
      </c>
      <c r="B37" s="8">
        <v>1046200</v>
      </c>
      <c r="C37" s="8">
        <v>467600</v>
      </c>
      <c r="D37" s="8">
        <v>578600</v>
      </c>
      <c r="E37" s="8">
        <v>0</v>
      </c>
      <c r="G37" s="17"/>
    </row>
    <row r="38" spans="1:8" ht="21" customHeight="1" outlineLevel="1" x14ac:dyDescent="0.2">
      <c r="A38" s="15" t="s">
        <v>32</v>
      </c>
      <c r="B38" s="2">
        <f>SUM(C38:E38)</f>
        <v>4887600</v>
      </c>
      <c r="C38" s="2">
        <f>C39+C40</f>
        <v>1465600</v>
      </c>
      <c r="D38" s="2">
        <f>D39+D40</f>
        <v>1935600</v>
      </c>
      <c r="E38" s="2">
        <f>E39+E40</f>
        <v>1486400</v>
      </c>
    </row>
    <row r="39" spans="1:8" ht="21" customHeight="1" outlineLevel="1" x14ac:dyDescent="0.2">
      <c r="A39" s="16" t="s">
        <v>29</v>
      </c>
      <c r="B39" s="8">
        <v>4887600</v>
      </c>
      <c r="C39" s="8">
        <v>1465600</v>
      </c>
      <c r="D39" s="8">
        <v>1935600</v>
      </c>
      <c r="E39" s="8">
        <v>1486400</v>
      </c>
      <c r="G39" s="17"/>
    </row>
    <row r="40" spans="1:8" ht="21" customHeight="1" outlineLevel="1" x14ac:dyDescent="0.2">
      <c r="A40" s="16"/>
      <c r="B40" s="8">
        <v>0</v>
      </c>
      <c r="C40" s="8">
        <v>0</v>
      </c>
      <c r="D40" s="8">
        <v>0</v>
      </c>
      <c r="E40" s="8">
        <v>0</v>
      </c>
      <c r="G40" s="17"/>
    </row>
    <row r="41" spans="1:8" ht="21" customHeight="1" outlineLevel="1" x14ac:dyDescent="0.2">
      <c r="A41" s="15" t="s">
        <v>34</v>
      </c>
      <c r="B41" s="2">
        <f>B42</f>
        <v>13081000</v>
      </c>
      <c r="C41" s="2">
        <f t="shared" ref="C41:E41" si="10">C42</f>
        <v>10258860</v>
      </c>
      <c r="D41" s="2">
        <f t="shared" si="10"/>
        <v>2470000</v>
      </c>
      <c r="E41" s="2">
        <f t="shared" si="10"/>
        <v>352140</v>
      </c>
    </row>
    <row r="42" spans="1:8" s="9" customFormat="1" x14ac:dyDescent="0.2">
      <c r="A42" s="16" t="s">
        <v>29</v>
      </c>
      <c r="B42" s="8">
        <v>13081000</v>
      </c>
      <c r="C42" s="8">
        <v>10258860</v>
      </c>
      <c r="D42" s="8">
        <v>2470000</v>
      </c>
      <c r="E42" s="8">
        <v>352140</v>
      </c>
      <c r="G42" s="17"/>
      <c r="H42" s="14"/>
    </row>
    <row r="43" spans="1:8" ht="21" hidden="1" customHeight="1" outlineLevel="1" x14ac:dyDescent="0.2">
      <c r="A43" s="16"/>
      <c r="B43" s="3">
        <f t="shared" ref="B43:B45" si="11">+C43+D43+E43</f>
        <v>0</v>
      </c>
      <c r="C43" s="3"/>
      <c r="D43" s="3"/>
      <c r="E43" s="3"/>
    </row>
    <row r="44" spans="1:8" ht="21" hidden="1" customHeight="1" outlineLevel="1" x14ac:dyDescent="0.2">
      <c r="A44" s="16"/>
      <c r="B44" s="3">
        <f t="shared" si="11"/>
        <v>0</v>
      </c>
      <c r="C44" s="3"/>
      <c r="D44" s="3"/>
      <c r="E44" s="3"/>
    </row>
    <row r="45" spans="1:8" ht="21" hidden="1" customHeight="1" outlineLevel="1" x14ac:dyDescent="0.2">
      <c r="A45" s="16"/>
      <c r="B45" s="3">
        <f t="shared" si="11"/>
        <v>0</v>
      </c>
      <c r="C45" s="3"/>
      <c r="D45" s="3"/>
      <c r="E45" s="3"/>
    </row>
    <row r="46" spans="1:8" ht="21" customHeight="1" outlineLevel="1" x14ac:dyDescent="0.2">
      <c r="A46" s="21" t="s">
        <v>13</v>
      </c>
      <c r="B46" s="7"/>
      <c r="C46" s="7"/>
      <c r="D46" s="7"/>
      <c r="E46" s="7"/>
    </row>
    <row r="47" spans="1:8" ht="21" customHeight="1" outlineLevel="1" x14ac:dyDescent="0.2">
      <c r="A47" s="26" t="s">
        <v>22</v>
      </c>
      <c r="B47" s="4">
        <f>B48</f>
        <v>4229700</v>
      </c>
      <c r="C47" s="4">
        <f t="shared" ref="C47:E47" si="12">C48</f>
        <v>1702700</v>
      </c>
      <c r="D47" s="4">
        <f t="shared" si="12"/>
        <v>1354500</v>
      </c>
      <c r="E47" s="4">
        <f t="shared" si="12"/>
        <v>1172500</v>
      </c>
    </row>
    <row r="48" spans="1:8" ht="21" customHeight="1" outlineLevel="1" x14ac:dyDescent="0.2">
      <c r="A48" s="15" t="s">
        <v>35</v>
      </c>
      <c r="B48" s="2">
        <f>SUM(C48:E48)</f>
        <v>4229700</v>
      </c>
      <c r="C48" s="2">
        <f>SUM(C49)</f>
        <v>1702700</v>
      </c>
      <c r="D48" s="2">
        <f t="shared" ref="D48:E48" si="13">SUM(D49)</f>
        <v>1354500</v>
      </c>
      <c r="E48" s="2">
        <f t="shared" si="13"/>
        <v>1172500</v>
      </c>
    </row>
    <row r="49" spans="1:8" ht="21" customHeight="1" outlineLevel="1" x14ac:dyDescent="0.2">
      <c r="A49" s="16" t="s">
        <v>5</v>
      </c>
      <c r="B49" s="8">
        <v>4229700</v>
      </c>
      <c r="C49" s="8">
        <v>1702700</v>
      </c>
      <c r="D49" s="8">
        <v>1354500</v>
      </c>
      <c r="E49" s="8">
        <v>1172500</v>
      </c>
      <c r="G49" s="17"/>
    </row>
    <row r="50" spans="1:8" s="9" customFormat="1" x14ac:dyDescent="0.2">
      <c r="A50" s="18" t="s">
        <v>14</v>
      </c>
      <c r="B50" s="7"/>
      <c r="C50" s="7"/>
      <c r="D50" s="7"/>
      <c r="E50" s="7"/>
      <c r="H50" s="14"/>
    </row>
    <row r="51" spans="1:8" s="9" customFormat="1" x14ac:dyDescent="0.2">
      <c r="A51" s="13" t="s">
        <v>22</v>
      </c>
      <c r="B51" s="4">
        <f>B52+B58+B61</f>
        <v>13219700</v>
      </c>
      <c r="C51" s="4">
        <f t="shared" ref="C51:E51" si="14">C52+C58+C61</f>
        <v>5817440</v>
      </c>
      <c r="D51" s="4">
        <f t="shared" si="14"/>
        <v>6221210</v>
      </c>
      <c r="E51" s="4">
        <f t="shared" si="14"/>
        <v>1181050</v>
      </c>
      <c r="H51" s="14"/>
    </row>
    <row r="52" spans="1:8" s="9" customFormat="1" x14ac:dyDescent="0.2">
      <c r="A52" s="15" t="s">
        <v>36</v>
      </c>
      <c r="B52" s="2">
        <f>SUM(C52:E52)</f>
        <v>1344100</v>
      </c>
      <c r="C52" s="2">
        <f>SUM(C56)</f>
        <v>384640</v>
      </c>
      <c r="D52" s="2">
        <f t="shared" ref="D52:E52" si="15">SUM(D56)</f>
        <v>529760</v>
      </c>
      <c r="E52" s="2">
        <f t="shared" si="15"/>
        <v>429700</v>
      </c>
      <c r="H52" s="14"/>
    </row>
    <row r="53" spans="1:8" ht="21" hidden="1" customHeight="1" outlineLevel="1" x14ac:dyDescent="0.2">
      <c r="A53" s="16" t="s">
        <v>37</v>
      </c>
      <c r="B53" s="3">
        <f t="shared" ref="B53:B57" si="16">+C53+D53+E53</f>
        <v>0</v>
      </c>
      <c r="C53" s="3"/>
      <c r="D53" s="3"/>
      <c r="E53" s="3"/>
    </row>
    <row r="54" spans="1:8" ht="21" hidden="1" customHeight="1" outlineLevel="1" x14ac:dyDescent="0.2">
      <c r="A54" s="16" t="s">
        <v>38</v>
      </c>
      <c r="B54" s="3">
        <f t="shared" si="16"/>
        <v>0</v>
      </c>
      <c r="C54" s="3"/>
      <c r="D54" s="3"/>
      <c r="E54" s="3"/>
    </row>
    <row r="55" spans="1:8" ht="21" hidden="1" customHeight="1" outlineLevel="1" x14ac:dyDescent="0.2">
      <c r="A55" s="27" t="s">
        <v>39</v>
      </c>
      <c r="B55" s="3">
        <f t="shared" si="16"/>
        <v>0</v>
      </c>
      <c r="C55" s="3"/>
      <c r="D55" s="3"/>
      <c r="E55" s="3"/>
    </row>
    <row r="56" spans="1:8" ht="21" customHeight="1" outlineLevel="1" x14ac:dyDescent="0.2">
      <c r="A56" s="28" t="s">
        <v>40</v>
      </c>
      <c r="B56" s="8">
        <v>1344100</v>
      </c>
      <c r="C56" s="8">
        <v>384640</v>
      </c>
      <c r="D56" s="8">
        <v>529760</v>
      </c>
      <c r="E56" s="8">
        <v>429700</v>
      </c>
      <c r="G56" s="17"/>
    </row>
    <row r="57" spans="1:8" ht="21" hidden="1" customHeight="1" outlineLevel="1" x14ac:dyDescent="0.2">
      <c r="A57" s="27" t="s">
        <v>41</v>
      </c>
      <c r="B57" s="3">
        <f t="shared" si="16"/>
        <v>1258600</v>
      </c>
      <c r="C57" s="3">
        <v>1069560</v>
      </c>
      <c r="D57" s="3">
        <v>94520</v>
      </c>
      <c r="E57" s="3">
        <v>94520</v>
      </c>
    </row>
    <row r="58" spans="1:8" ht="21" customHeight="1" outlineLevel="1" x14ac:dyDescent="0.2">
      <c r="A58" s="15" t="s">
        <v>42</v>
      </c>
      <c r="B58" s="2">
        <f>B59</f>
        <v>9750000</v>
      </c>
      <c r="C58" s="2">
        <f>SUM(C59,C60)</f>
        <v>4145000</v>
      </c>
      <c r="D58" s="2">
        <f t="shared" ref="D58:E58" si="17">SUM(D59,D60)</f>
        <v>5395000</v>
      </c>
      <c r="E58" s="2">
        <f t="shared" si="17"/>
        <v>210000</v>
      </c>
    </row>
    <row r="59" spans="1:8" ht="21" customHeight="1" outlineLevel="1" x14ac:dyDescent="0.2">
      <c r="A59" s="16" t="s">
        <v>29</v>
      </c>
      <c r="B59" s="8">
        <v>9750000</v>
      </c>
      <c r="C59" s="8">
        <v>4145000</v>
      </c>
      <c r="D59" s="8">
        <v>5395000</v>
      </c>
      <c r="E59" s="8">
        <v>210000</v>
      </c>
      <c r="G59" s="17"/>
    </row>
    <row r="60" spans="1:8" ht="21" customHeight="1" outlineLevel="1" x14ac:dyDescent="0.2">
      <c r="A60" s="16"/>
      <c r="B60" s="8">
        <v>0</v>
      </c>
      <c r="C60" s="8">
        <v>0</v>
      </c>
      <c r="D60" s="8">
        <v>0</v>
      </c>
      <c r="E60" s="8">
        <v>0</v>
      </c>
      <c r="G60" s="17"/>
    </row>
    <row r="61" spans="1:8" s="9" customFormat="1" x14ac:dyDescent="0.2">
      <c r="A61" s="19" t="s">
        <v>43</v>
      </c>
      <c r="B61" s="2">
        <f>SUM(C61:E61)</f>
        <v>2125600</v>
      </c>
      <c r="C61" s="2">
        <f>SUM(C62)</f>
        <v>1287800</v>
      </c>
      <c r="D61" s="2">
        <f t="shared" ref="D61:E61" si="18">SUM(D62)</f>
        <v>296450</v>
      </c>
      <c r="E61" s="2">
        <f t="shared" si="18"/>
        <v>541350</v>
      </c>
      <c r="H61" s="14"/>
    </row>
    <row r="62" spans="1:8" x14ac:dyDescent="0.2">
      <c r="A62" s="29" t="s">
        <v>56</v>
      </c>
      <c r="B62" s="8">
        <v>2125600</v>
      </c>
      <c r="C62" s="8">
        <v>1287800</v>
      </c>
      <c r="D62" s="8">
        <v>296450</v>
      </c>
      <c r="E62" s="8">
        <v>541350</v>
      </c>
      <c r="G62" s="17"/>
    </row>
    <row r="63" spans="1:8" ht="21" hidden="1" customHeight="1" outlineLevel="1" x14ac:dyDescent="0.2">
      <c r="A63" s="27" t="s">
        <v>44</v>
      </c>
      <c r="B63" s="3"/>
      <c r="C63" s="3"/>
      <c r="D63" s="3"/>
      <c r="E63" s="3"/>
    </row>
    <row r="64" spans="1:8" ht="21" hidden="1" customHeight="1" outlineLevel="1" x14ac:dyDescent="0.2">
      <c r="A64" s="27" t="s">
        <v>45</v>
      </c>
      <c r="B64" s="3"/>
      <c r="C64" s="3"/>
      <c r="D64" s="3"/>
      <c r="E64" s="3"/>
    </row>
    <row r="65" spans="1:8" ht="21" hidden="1" customHeight="1" outlineLevel="1" x14ac:dyDescent="0.2">
      <c r="A65" s="27" t="s">
        <v>39</v>
      </c>
      <c r="B65" s="3"/>
      <c r="C65" s="3"/>
      <c r="D65" s="3"/>
      <c r="E65" s="3"/>
    </row>
    <row r="66" spans="1:8" ht="21" hidden="1" customHeight="1" outlineLevel="1" x14ac:dyDescent="0.2">
      <c r="A66" s="27" t="s">
        <v>46</v>
      </c>
      <c r="B66" s="3"/>
      <c r="C66" s="3"/>
      <c r="D66" s="3"/>
      <c r="E66" s="3"/>
    </row>
    <row r="67" spans="1:8" ht="21" hidden="1" customHeight="1" outlineLevel="1" x14ac:dyDescent="0.2">
      <c r="A67" s="27" t="s">
        <v>47</v>
      </c>
      <c r="B67" s="3"/>
      <c r="C67" s="3"/>
      <c r="D67" s="3"/>
      <c r="E67" s="3"/>
    </row>
    <row r="68" spans="1:8" ht="33" hidden="1" customHeight="1" outlineLevel="1" x14ac:dyDescent="0.2">
      <c r="A68" s="30"/>
      <c r="B68" s="31"/>
      <c r="C68" s="31"/>
      <c r="D68" s="31"/>
      <c r="E68" s="31"/>
    </row>
    <row r="69" spans="1:8" ht="21" hidden="1" customHeight="1" outlineLevel="1" x14ac:dyDescent="0.2">
      <c r="A69" s="27" t="s">
        <v>41</v>
      </c>
      <c r="B69" s="3"/>
      <c r="C69" s="3"/>
      <c r="D69" s="3"/>
      <c r="E69" s="3"/>
    </row>
    <row r="70" spans="1:8" s="9" customFormat="1" collapsed="1" x14ac:dyDescent="0.2">
      <c r="A70" s="18" t="s">
        <v>15</v>
      </c>
      <c r="B70" s="7"/>
      <c r="C70" s="7"/>
      <c r="D70" s="7"/>
      <c r="E70" s="7"/>
      <c r="H70" s="14"/>
    </row>
    <row r="71" spans="1:8" s="9" customFormat="1" x14ac:dyDescent="0.2">
      <c r="A71" s="13" t="s">
        <v>22</v>
      </c>
      <c r="B71" s="4">
        <f>B72+B79</f>
        <v>20513200</v>
      </c>
      <c r="C71" s="4">
        <f>C72+C79</f>
        <v>9614676</v>
      </c>
      <c r="D71" s="4">
        <f>D72+D79</f>
        <v>5503580</v>
      </c>
      <c r="E71" s="4">
        <f>E72+E79</f>
        <v>5394944</v>
      </c>
      <c r="H71" s="14"/>
    </row>
    <row r="72" spans="1:8" s="9" customFormat="1" x14ac:dyDescent="0.2">
      <c r="A72" s="32" t="s">
        <v>19</v>
      </c>
      <c r="B72" s="2">
        <f>SUM(C72:E72)</f>
        <v>1547300</v>
      </c>
      <c r="C72" s="2">
        <f>SUM(C77)</f>
        <v>824000</v>
      </c>
      <c r="D72" s="2">
        <f t="shared" ref="D72:E72" si="19">SUM(D77)</f>
        <v>420300</v>
      </c>
      <c r="E72" s="2">
        <f t="shared" si="19"/>
        <v>303000</v>
      </c>
      <c r="H72" s="14"/>
    </row>
    <row r="73" spans="1:8" ht="21" hidden="1" customHeight="1" outlineLevel="1" x14ac:dyDescent="0.2">
      <c r="A73" s="16" t="s">
        <v>2</v>
      </c>
      <c r="B73" s="3">
        <f t="shared" ref="B73:B76" si="20">C73+D73+E73</f>
        <v>6497846</v>
      </c>
      <c r="C73" s="3">
        <v>2984168</v>
      </c>
      <c r="D73" s="3">
        <v>371786</v>
      </c>
      <c r="E73" s="3">
        <v>3141892</v>
      </c>
    </row>
    <row r="74" spans="1:8" ht="21" hidden="1" customHeight="1" outlineLevel="1" x14ac:dyDescent="0.2">
      <c r="A74" s="16" t="s">
        <v>2</v>
      </c>
      <c r="B74" s="3">
        <f t="shared" si="20"/>
        <v>6497846</v>
      </c>
      <c r="C74" s="3">
        <v>2984168</v>
      </c>
      <c r="D74" s="3">
        <v>371786</v>
      </c>
      <c r="E74" s="3">
        <v>3141892</v>
      </c>
    </row>
    <row r="75" spans="1:8" ht="21" hidden="1" customHeight="1" outlineLevel="1" x14ac:dyDescent="0.2">
      <c r="A75" s="16" t="s">
        <v>2</v>
      </c>
      <c r="B75" s="3">
        <f t="shared" si="20"/>
        <v>6497846</v>
      </c>
      <c r="C75" s="3">
        <v>2984168</v>
      </c>
      <c r="D75" s="3">
        <v>371786</v>
      </c>
      <c r="E75" s="3">
        <v>3141892</v>
      </c>
    </row>
    <row r="76" spans="1:8" ht="21" hidden="1" customHeight="1" outlineLevel="1" x14ac:dyDescent="0.2">
      <c r="A76" s="16" t="s">
        <v>2</v>
      </c>
      <c r="B76" s="3">
        <f t="shared" si="20"/>
        <v>6497846</v>
      </c>
      <c r="C76" s="3">
        <v>2984168</v>
      </c>
      <c r="D76" s="3">
        <v>371786</v>
      </c>
      <c r="E76" s="3">
        <v>3141892</v>
      </c>
    </row>
    <row r="77" spans="1:8" ht="21" customHeight="1" outlineLevel="1" x14ac:dyDescent="0.2">
      <c r="A77" s="16" t="s">
        <v>29</v>
      </c>
      <c r="B77" s="8">
        <v>1547300</v>
      </c>
      <c r="C77" s="8">
        <v>824000</v>
      </c>
      <c r="D77" s="8">
        <v>420300</v>
      </c>
      <c r="E77" s="8">
        <v>303000</v>
      </c>
      <c r="G77" s="17"/>
    </row>
    <row r="78" spans="1:8" ht="21" hidden="1" customHeight="1" outlineLevel="1" x14ac:dyDescent="0.2">
      <c r="A78" s="27" t="s">
        <v>41</v>
      </c>
      <c r="B78" s="3"/>
      <c r="C78" s="3"/>
      <c r="D78" s="3"/>
      <c r="E78" s="3"/>
    </row>
    <row r="79" spans="1:8" ht="21" customHeight="1" outlineLevel="1" x14ac:dyDescent="0.2">
      <c r="A79" s="32" t="s">
        <v>18</v>
      </c>
      <c r="B79" s="2">
        <f>B80+B84</f>
        <v>18965900</v>
      </c>
      <c r="C79" s="2">
        <f t="shared" ref="C79:E79" si="21">C80+C84</f>
        <v>8790676</v>
      </c>
      <c r="D79" s="2">
        <f t="shared" si="21"/>
        <v>5083280</v>
      </c>
      <c r="E79" s="2">
        <f t="shared" si="21"/>
        <v>5091944</v>
      </c>
    </row>
    <row r="80" spans="1:8" x14ac:dyDescent="0.2">
      <c r="A80" s="16" t="s">
        <v>29</v>
      </c>
      <c r="B80" s="8">
        <v>10502600</v>
      </c>
      <c r="C80" s="8">
        <v>3538932</v>
      </c>
      <c r="D80" s="8">
        <v>3457936</v>
      </c>
      <c r="E80" s="8">
        <v>3505732</v>
      </c>
      <c r="G80" s="17"/>
    </row>
    <row r="81" spans="1:8" ht="21" hidden="1" customHeight="1" outlineLevel="1" x14ac:dyDescent="0.2">
      <c r="A81" s="27" t="s">
        <v>44</v>
      </c>
      <c r="B81" s="8">
        <f t="shared" ref="B81:B83" si="22">C81+D81+E81</f>
        <v>0</v>
      </c>
      <c r="C81" s="8"/>
      <c r="D81" s="8"/>
      <c r="E81" s="8"/>
    </row>
    <row r="82" spans="1:8" ht="21" hidden="1" customHeight="1" outlineLevel="1" x14ac:dyDescent="0.2">
      <c r="A82" s="27" t="s">
        <v>45</v>
      </c>
      <c r="B82" s="8">
        <f t="shared" si="22"/>
        <v>0</v>
      </c>
      <c r="C82" s="8"/>
      <c r="D82" s="8"/>
      <c r="E82" s="8"/>
    </row>
    <row r="83" spans="1:8" ht="21" hidden="1" customHeight="1" outlineLevel="1" x14ac:dyDescent="0.2">
      <c r="A83" s="27" t="s">
        <v>39</v>
      </c>
      <c r="B83" s="8">
        <f t="shared" si="22"/>
        <v>0</v>
      </c>
      <c r="C83" s="8"/>
      <c r="D83" s="8"/>
      <c r="E83" s="8"/>
    </row>
    <row r="84" spans="1:8" collapsed="1" x14ac:dyDescent="0.2">
      <c r="A84" s="16" t="s">
        <v>30</v>
      </c>
      <c r="B84" s="8">
        <v>8463300</v>
      </c>
      <c r="C84" s="8">
        <v>5251744</v>
      </c>
      <c r="D84" s="8">
        <v>1625344</v>
      </c>
      <c r="E84" s="8">
        <v>1586212</v>
      </c>
      <c r="G84" s="17"/>
    </row>
    <row r="85" spans="1:8" ht="21" hidden="1" customHeight="1" outlineLevel="1" x14ac:dyDescent="0.2">
      <c r="A85" s="27" t="s">
        <v>41</v>
      </c>
      <c r="B85" s="3">
        <f>SUM(B80:B84)</f>
        <v>18965900</v>
      </c>
      <c r="C85" s="3"/>
      <c r="D85" s="3"/>
      <c r="E85" s="3"/>
    </row>
    <row r="86" spans="1:8" ht="21" customHeight="1" outlineLevel="1" x14ac:dyDescent="0.2">
      <c r="A86" s="21" t="s">
        <v>16</v>
      </c>
      <c r="B86" s="7"/>
      <c r="C86" s="7"/>
      <c r="D86" s="7"/>
      <c r="E86" s="7"/>
    </row>
    <row r="87" spans="1:8" ht="21" customHeight="1" outlineLevel="1" x14ac:dyDescent="0.2">
      <c r="A87" s="13" t="s">
        <v>22</v>
      </c>
      <c r="B87" s="4">
        <f>B88+B90</f>
        <v>969400</v>
      </c>
      <c r="C87" s="4">
        <f t="shared" ref="C87:E87" si="23">C88+C90</f>
        <v>819950</v>
      </c>
      <c r="D87" s="4">
        <f t="shared" si="23"/>
        <v>88600</v>
      </c>
      <c r="E87" s="4">
        <f t="shared" si="23"/>
        <v>405550</v>
      </c>
    </row>
    <row r="88" spans="1:8" ht="21" customHeight="1" outlineLevel="1" x14ac:dyDescent="0.2">
      <c r="A88" s="15" t="s">
        <v>48</v>
      </c>
      <c r="B88" s="2">
        <f>B89</f>
        <v>829800</v>
      </c>
      <c r="C88" s="2">
        <f>SUM(C89)</f>
        <v>768500</v>
      </c>
      <c r="D88" s="2">
        <f t="shared" ref="D88:E88" si="24">SUM(D89)</f>
        <v>51100</v>
      </c>
      <c r="E88" s="2">
        <f t="shared" si="24"/>
        <v>10200</v>
      </c>
    </row>
    <row r="89" spans="1:8" ht="21" customHeight="1" outlineLevel="1" x14ac:dyDescent="0.2">
      <c r="A89" s="27" t="s">
        <v>29</v>
      </c>
      <c r="B89" s="8">
        <v>829800</v>
      </c>
      <c r="C89" s="8">
        <v>768500</v>
      </c>
      <c r="D89" s="8">
        <v>51100</v>
      </c>
      <c r="E89" s="8">
        <v>10200</v>
      </c>
      <c r="G89" s="17"/>
    </row>
    <row r="90" spans="1:8" ht="21" customHeight="1" outlineLevel="1" x14ac:dyDescent="0.2">
      <c r="A90" s="15" t="s">
        <v>49</v>
      </c>
      <c r="B90" s="2">
        <f>B91</f>
        <v>139600</v>
      </c>
      <c r="C90" s="2">
        <v>51450</v>
      </c>
      <c r="D90" s="2">
        <f t="shared" ref="D90" si="25">D91</f>
        <v>37500</v>
      </c>
      <c r="E90" s="2">
        <v>395350</v>
      </c>
    </row>
    <row r="91" spans="1:8" ht="21" customHeight="1" outlineLevel="1" x14ac:dyDescent="0.2">
      <c r="A91" s="27" t="s">
        <v>50</v>
      </c>
      <c r="B91" s="8">
        <v>139600</v>
      </c>
      <c r="C91" s="8">
        <v>99600</v>
      </c>
      <c r="D91" s="8">
        <v>37500</v>
      </c>
      <c r="E91" s="8">
        <v>2500</v>
      </c>
      <c r="G91" s="17"/>
    </row>
    <row r="92" spans="1:8" s="9" customFormat="1" x14ac:dyDescent="0.2">
      <c r="A92" s="33" t="s">
        <v>17</v>
      </c>
      <c r="B92" s="7"/>
      <c r="C92" s="7"/>
      <c r="D92" s="7"/>
      <c r="E92" s="7"/>
      <c r="H92" s="14"/>
    </row>
    <row r="93" spans="1:8" s="9" customFormat="1" x14ac:dyDescent="0.2">
      <c r="A93" s="13" t="s">
        <v>22</v>
      </c>
      <c r="B93" s="4">
        <f>SUM(C93:E93)</f>
        <v>66521800</v>
      </c>
      <c r="C93" s="4">
        <f>SUM(C94,C103)</f>
        <v>34412240</v>
      </c>
      <c r="D93" s="4">
        <f t="shared" ref="D93:E93" si="26">SUM(D94,D103)</f>
        <v>21849570</v>
      </c>
      <c r="E93" s="4">
        <f t="shared" si="26"/>
        <v>10259990</v>
      </c>
      <c r="H93" s="14"/>
    </row>
    <row r="94" spans="1:8" s="9" customFormat="1" x14ac:dyDescent="0.2">
      <c r="A94" s="15" t="s">
        <v>51</v>
      </c>
      <c r="B94" s="2">
        <f>B101+B102</f>
        <v>726500</v>
      </c>
      <c r="C94" s="2">
        <f>SUM(C101,C102)</f>
        <v>210000</v>
      </c>
      <c r="D94" s="2">
        <f t="shared" ref="D94:E94" si="27">SUM(D101,D102)</f>
        <v>331100</v>
      </c>
      <c r="E94" s="2">
        <f t="shared" si="27"/>
        <v>185400</v>
      </c>
      <c r="H94" s="14"/>
    </row>
    <row r="95" spans="1:8" ht="21" hidden="1" customHeight="1" outlineLevel="1" x14ac:dyDescent="0.2">
      <c r="A95" s="27" t="s">
        <v>29</v>
      </c>
      <c r="B95" s="3">
        <f t="shared" ref="B95:B100" si="28">+C95+D95+E95</f>
        <v>0</v>
      </c>
      <c r="C95" s="3"/>
      <c r="D95" s="3"/>
      <c r="E95" s="3"/>
    </row>
    <row r="96" spans="1:8" ht="21" hidden="1" customHeight="1" outlineLevel="1" x14ac:dyDescent="0.2">
      <c r="A96" s="27" t="s">
        <v>29</v>
      </c>
      <c r="B96" s="3">
        <f t="shared" si="28"/>
        <v>0</v>
      </c>
      <c r="C96" s="3"/>
      <c r="D96" s="3"/>
      <c r="E96" s="3"/>
    </row>
    <row r="97" spans="1:7" ht="21" hidden="1" customHeight="1" outlineLevel="1" x14ac:dyDescent="0.2">
      <c r="A97" s="27" t="s">
        <v>29</v>
      </c>
      <c r="B97" s="3">
        <f t="shared" si="28"/>
        <v>0</v>
      </c>
      <c r="C97" s="3"/>
      <c r="D97" s="3"/>
      <c r="E97" s="3"/>
    </row>
    <row r="98" spans="1:7" ht="21" hidden="1" customHeight="1" outlineLevel="1" x14ac:dyDescent="0.2">
      <c r="A98" s="27" t="s">
        <v>29</v>
      </c>
      <c r="B98" s="3">
        <f t="shared" si="28"/>
        <v>0</v>
      </c>
      <c r="C98" s="3"/>
      <c r="D98" s="3"/>
      <c r="E98" s="3"/>
    </row>
    <row r="99" spans="1:7" ht="21" hidden="1" customHeight="1" outlineLevel="1" x14ac:dyDescent="0.2">
      <c r="A99" s="27" t="s">
        <v>29</v>
      </c>
      <c r="B99" s="3">
        <f t="shared" si="28"/>
        <v>0</v>
      </c>
      <c r="C99" s="3"/>
      <c r="D99" s="3"/>
      <c r="E99" s="3"/>
    </row>
    <row r="100" spans="1:7" ht="21" hidden="1" customHeight="1" outlineLevel="1" x14ac:dyDescent="0.2">
      <c r="A100" s="27" t="s">
        <v>29</v>
      </c>
      <c r="B100" s="3">
        <f t="shared" si="28"/>
        <v>0</v>
      </c>
      <c r="C100" s="3"/>
      <c r="D100" s="3"/>
      <c r="E100" s="3"/>
    </row>
    <row r="101" spans="1:7" ht="21" customHeight="1" outlineLevel="1" x14ac:dyDescent="0.2">
      <c r="A101" s="27" t="s">
        <v>29</v>
      </c>
      <c r="B101" s="8">
        <v>688300</v>
      </c>
      <c r="C101" s="8">
        <v>210000</v>
      </c>
      <c r="D101" s="8">
        <v>292900</v>
      </c>
      <c r="E101" s="8">
        <v>185400</v>
      </c>
      <c r="G101" s="17"/>
    </row>
    <row r="102" spans="1:7" ht="21" customHeight="1" outlineLevel="1" x14ac:dyDescent="0.2">
      <c r="A102" s="27" t="s">
        <v>33</v>
      </c>
      <c r="B102" s="8">
        <v>38200</v>
      </c>
      <c r="C102" s="8">
        <v>0</v>
      </c>
      <c r="D102" s="8">
        <v>38200</v>
      </c>
      <c r="E102" s="8">
        <v>0</v>
      </c>
      <c r="G102" s="17"/>
    </row>
    <row r="103" spans="1:7" ht="21" customHeight="1" outlineLevel="1" x14ac:dyDescent="0.2">
      <c r="A103" s="15" t="s">
        <v>52</v>
      </c>
      <c r="B103" s="2">
        <f>SUM(C103:E103)</f>
        <v>65795300</v>
      </c>
      <c r="C103" s="2">
        <f>SUM(C104,C105,C106)</f>
        <v>34202240</v>
      </c>
      <c r="D103" s="2">
        <f t="shared" ref="D103:E103" si="29">SUM(D104,D105,D106)</f>
        <v>21518470</v>
      </c>
      <c r="E103" s="2">
        <f t="shared" si="29"/>
        <v>10074590</v>
      </c>
    </row>
    <row r="104" spans="1:7" ht="21" customHeight="1" outlineLevel="1" x14ac:dyDescent="0.2">
      <c r="A104" s="16" t="s">
        <v>53</v>
      </c>
      <c r="B104" s="8">
        <v>38736500</v>
      </c>
      <c r="C104" s="8">
        <v>24861500</v>
      </c>
      <c r="D104" s="8">
        <v>8513800</v>
      </c>
      <c r="E104" s="8">
        <v>5361200</v>
      </c>
      <c r="G104" s="17"/>
    </row>
    <row r="105" spans="1:7" outlineLevel="1" x14ac:dyDescent="0.2">
      <c r="A105" s="16" t="s">
        <v>54</v>
      </c>
      <c r="B105" s="8">
        <v>20306000</v>
      </c>
      <c r="C105" s="8">
        <v>9015440</v>
      </c>
      <c r="D105" s="8">
        <v>6577170</v>
      </c>
      <c r="E105" s="8">
        <v>4713390</v>
      </c>
      <c r="G105" s="17"/>
    </row>
    <row r="106" spans="1:7" ht="18.75" customHeight="1" x14ac:dyDescent="0.2">
      <c r="A106" s="16" t="s">
        <v>55</v>
      </c>
      <c r="B106" s="8">
        <v>6752800</v>
      </c>
      <c r="C106" s="8">
        <v>325300</v>
      </c>
      <c r="D106" s="8">
        <v>6427500</v>
      </c>
      <c r="E106" s="8">
        <v>0</v>
      </c>
      <c r="G106" s="17"/>
    </row>
    <row r="107" spans="1:7" ht="1.5" hidden="1" customHeight="1" outlineLevel="1" x14ac:dyDescent="0.2">
      <c r="A107" s="34"/>
      <c r="B107" s="3">
        <f t="shared" ref="B107" si="30">+C107+D107+E107</f>
        <v>0</v>
      </c>
      <c r="C107" s="10"/>
      <c r="D107" s="10"/>
      <c r="E107" s="10"/>
    </row>
    <row r="108" spans="1:7" hidden="1" outlineLevel="1" x14ac:dyDescent="0.2">
      <c r="A108" s="35"/>
      <c r="B108" s="3"/>
      <c r="C108" s="10"/>
      <c r="D108" s="10"/>
      <c r="E108" s="10"/>
    </row>
    <row r="109" spans="1:7" outlineLevel="1" x14ac:dyDescent="0.2">
      <c r="A109" s="13" t="s">
        <v>61</v>
      </c>
      <c r="B109" s="4">
        <f>B110+B112+B114+B116</f>
        <v>2425400</v>
      </c>
      <c r="C109" s="4">
        <f>C110+C112+C114+C116</f>
        <v>754000</v>
      </c>
      <c r="D109" s="4">
        <f>D110+D112+D114+D116</f>
        <v>874800</v>
      </c>
      <c r="E109" s="4">
        <f>E110+E112+E114+E116</f>
        <v>796600</v>
      </c>
    </row>
    <row r="110" spans="1:7" outlineLevel="1" x14ac:dyDescent="0.2">
      <c r="A110" s="20" t="s">
        <v>62</v>
      </c>
      <c r="B110" s="2">
        <f>SUM(C110:E110)</f>
        <v>1134000</v>
      </c>
      <c r="C110" s="2">
        <f>SUM(C111)</f>
        <v>378000</v>
      </c>
      <c r="D110" s="2">
        <f t="shared" ref="D110:E110" si="31">SUM(D111)</f>
        <v>378000</v>
      </c>
      <c r="E110" s="2">
        <f t="shared" si="31"/>
        <v>378000</v>
      </c>
    </row>
    <row r="111" spans="1:7" outlineLevel="1" x14ac:dyDescent="0.2">
      <c r="A111" s="16" t="s">
        <v>6</v>
      </c>
      <c r="B111" s="8">
        <v>1134000</v>
      </c>
      <c r="C111" s="8">
        <v>378000</v>
      </c>
      <c r="D111" s="8">
        <v>378000</v>
      </c>
      <c r="E111" s="8">
        <v>378000</v>
      </c>
    </row>
    <row r="112" spans="1:7" outlineLevel="1" x14ac:dyDescent="0.2">
      <c r="A112" s="20" t="s">
        <v>63</v>
      </c>
      <c r="B112" s="2">
        <f>SUM(C112:E112)</f>
        <v>80000</v>
      </c>
      <c r="C112" s="2">
        <f>SUM(C113)</f>
        <v>0</v>
      </c>
      <c r="D112" s="2">
        <f t="shared" ref="D112:E112" si="32">SUM(D113)</f>
        <v>80000</v>
      </c>
      <c r="E112" s="2">
        <f t="shared" si="32"/>
        <v>0</v>
      </c>
    </row>
    <row r="113" spans="1:5" outlineLevel="1" x14ac:dyDescent="0.2">
      <c r="A113" s="16" t="s">
        <v>6</v>
      </c>
      <c r="B113" s="8">
        <v>80000</v>
      </c>
      <c r="C113" s="8">
        <v>0</v>
      </c>
      <c r="D113" s="8">
        <v>80000</v>
      </c>
      <c r="E113" s="8">
        <v>0</v>
      </c>
    </row>
    <row r="114" spans="1:5" ht="42" outlineLevel="1" x14ac:dyDescent="0.2">
      <c r="A114" s="20" t="s">
        <v>66</v>
      </c>
      <c r="B114" s="2">
        <f>SUM(C114:E114)</f>
        <v>943000</v>
      </c>
      <c r="C114" s="2">
        <f>SUM(C115)</f>
        <v>300000</v>
      </c>
      <c r="D114" s="2">
        <f t="shared" ref="D114:E114" si="33">SUM(D115)</f>
        <v>300000</v>
      </c>
      <c r="E114" s="2">
        <f t="shared" si="33"/>
        <v>343000</v>
      </c>
    </row>
    <row r="115" spans="1:5" outlineLevel="1" x14ac:dyDescent="0.2">
      <c r="A115" s="16" t="s">
        <v>6</v>
      </c>
      <c r="B115" s="8">
        <v>943000</v>
      </c>
      <c r="C115" s="8">
        <v>300000</v>
      </c>
      <c r="D115" s="8">
        <v>300000</v>
      </c>
      <c r="E115" s="8">
        <v>343000</v>
      </c>
    </row>
    <row r="116" spans="1:5" ht="42" outlineLevel="1" x14ac:dyDescent="0.2">
      <c r="A116" s="39" t="s">
        <v>64</v>
      </c>
      <c r="B116" s="40">
        <f>B117</f>
        <v>268400</v>
      </c>
      <c r="C116" s="40">
        <f t="shared" ref="C116:E116" si="34">C117</f>
        <v>76000</v>
      </c>
      <c r="D116" s="40">
        <f t="shared" si="34"/>
        <v>116800</v>
      </c>
      <c r="E116" s="40">
        <f t="shared" si="34"/>
        <v>75600</v>
      </c>
    </row>
    <row r="117" spans="1:5" outlineLevel="1" x14ac:dyDescent="0.2">
      <c r="A117" s="35" t="s">
        <v>65</v>
      </c>
      <c r="B117" s="10">
        <v>268400</v>
      </c>
      <c r="C117" s="10">
        <v>76000</v>
      </c>
      <c r="D117" s="10">
        <v>116800</v>
      </c>
      <c r="E117" s="10">
        <v>75600</v>
      </c>
    </row>
    <row r="118" spans="1:5" ht="21" customHeight="1" outlineLevel="1" x14ac:dyDescent="0.2">
      <c r="A118" s="36" t="s">
        <v>7</v>
      </c>
      <c r="B118" s="37">
        <f>B11+B19+B23+B27+B32+B47+B51+B71+B87+B93+B7</f>
        <v>148884350</v>
      </c>
      <c r="C118" s="37">
        <v>78330206</v>
      </c>
      <c r="D118" s="37">
        <f>D11+D19+D23+D27+D32+D47+D51+D71+D87+D93+D7</f>
        <v>45590045</v>
      </c>
      <c r="E118" s="37">
        <v>24964099</v>
      </c>
    </row>
    <row r="119" spans="1:5" ht="21" customHeight="1" outlineLevel="1" x14ac:dyDescent="0.2">
      <c r="A119" s="36" t="s">
        <v>8</v>
      </c>
      <c r="B119" s="37">
        <f>B110+B112+B114+B116</f>
        <v>2425400</v>
      </c>
      <c r="C119" s="37">
        <f>C110+C112+C114+C116</f>
        <v>754000</v>
      </c>
      <c r="D119" s="37">
        <f>D110+D112+D114+D116</f>
        <v>874800</v>
      </c>
      <c r="E119" s="37">
        <f>E110+E112+E114+E116</f>
        <v>796600</v>
      </c>
    </row>
    <row r="120" spans="1:5" ht="23.25" x14ac:dyDescent="0.2">
      <c r="A120" s="38" t="s">
        <v>0</v>
      </c>
      <c r="B120" s="5">
        <f>SUM(C120:E120)</f>
        <v>151309750</v>
      </c>
      <c r="C120" s="5">
        <f>SUM(C118:C119)</f>
        <v>79084206</v>
      </c>
      <c r="D120" s="5">
        <f>SUM(D118:D119)</f>
        <v>46464845</v>
      </c>
      <c r="E120" s="5">
        <f>SUM(E118:E119)</f>
        <v>25760699</v>
      </c>
    </row>
    <row r="133" spans="7:7" x14ac:dyDescent="0.2">
      <c r="G133" s="17"/>
    </row>
  </sheetData>
  <mergeCells count="3">
    <mergeCell ref="A1:E1"/>
    <mergeCell ref="A2:E2"/>
    <mergeCell ref="A5:A6"/>
  </mergeCells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สงม.1ปี66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bma03597</cp:lastModifiedBy>
  <cp:lastPrinted>2024-01-25T02:16:06Z</cp:lastPrinted>
  <dcterms:created xsi:type="dcterms:W3CDTF">2019-08-18T06:05:51Z</dcterms:created>
  <dcterms:modified xsi:type="dcterms:W3CDTF">2024-04-18T07:03:48Z</dcterms:modified>
</cp:coreProperties>
</file>