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O5\"/>
    </mc:Choice>
  </mc:AlternateContent>
  <xr:revisionPtr revIDLastSave="0" documentId="13_ncr:1_{4C93DDD4-0F86-4C00-84A2-A2CE540FAD4F}" xr6:coauthVersionLast="47" xr6:coauthVersionMax="47" xr10:uidLastSave="{00000000-0000-0000-0000-000000000000}"/>
  <bookViews>
    <workbookView xWindow="-120" yWindow="-120" windowWidth="21840" windowHeight="13020" xr2:uid="{1B2BF930-3047-4EAF-A583-C5ABB6749065}"/>
  </bookViews>
  <sheets>
    <sheet name="256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C25" i="2"/>
  <c r="B23" i="2"/>
  <c r="D23" i="2" s="1"/>
  <c r="F23" i="2" s="1"/>
  <c r="B22" i="2"/>
  <c r="D22" i="2" s="1"/>
  <c r="F22" i="2" s="1"/>
  <c r="B21" i="2"/>
  <c r="B25" i="2" s="1"/>
  <c r="D10" i="2"/>
  <c r="B10" i="2"/>
  <c r="D21" i="2" l="1"/>
  <c r="D25" i="2" l="1"/>
  <c r="F21" i="2"/>
  <c r="F25" i="2" s="1"/>
  <c r="D130" i="2"/>
  <c r="B130" i="2"/>
  <c r="C115" i="2"/>
  <c r="B115" i="2"/>
  <c r="D111" i="2"/>
  <c r="D115" i="2" s="1"/>
  <c r="B98" i="2"/>
  <c r="B97" i="2"/>
  <c r="B96" i="2"/>
  <c r="C85" i="2"/>
  <c r="B85" i="2"/>
  <c r="D83" i="2"/>
  <c r="F83" i="2" s="1"/>
  <c r="D82" i="2"/>
  <c r="D81" i="2"/>
  <c r="D68" i="2"/>
  <c r="F68" i="2" s="1"/>
  <c r="E38" i="2"/>
  <c r="E40" i="2" s="1"/>
  <c r="C38" i="2"/>
  <c r="C40" i="2" s="1"/>
  <c r="B38" i="2"/>
  <c r="B37" i="2"/>
  <c r="D37" i="2" s="1"/>
  <c r="F37" i="2" s="1"/>
  <c r="B36" i="2"/>
  <c r="D36" i="2" s="1"/>
  <c r="B100" i="2" l="1"/>
  <c r="D85" i="2"/>
  <c r="F81" i="2"/>
  <c r="F36" i="2"/>
  <c r="D38" i="2"/>
  <c r="F38" i="2" s="1"/>
  <c r="B40" i="2"/>
  <c r="F40" i="2" l="1"/>
  <c r="D40" i="2"/>
</calcChain>
</file>

<file path=xl/sharedStrings.xml><?xml version="1.0" encoding="utf-8"?>
<sst xmlns="http://schemas.openxmlformats.org/spreadsheetml/2006/main" count="214" uniqueCount="33">
  <si>
    <t>สำนักงานเขตดุสิต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</si>
  <si>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</si>
  <si>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</si>
  <si>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</si>
  <si>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</si>
  <si>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</si>
  <si>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</si>
  <si>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</si>
  <si>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</si>
  <si>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</si>
  <si>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</si>
  <si>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</si>
  <si>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</si>
  <si>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 สามคม ชมรม และอื่น ๆ</t>
  </si>
  <si>
    <t>ข้อมูลเงินนอกงบประมาณ โรงเรียนวัดราชผาติการาม</t>
  </si>
  <si>
    <t>ข้อมูล ณ 24 เมษายน 2566</t>
  </si>
  <si>
    <t>ข้อมูลเงินนอกงบประมาณ โรงเรียนวัดจันทรสโมสร</t>
  </si>
  <si>
    <t>ข้อมูล ณ ....วันที่ 10 เมษายน 2566............................</t>
  </si>
  <si>
    <t>ข้อมูลเงินนอกงบประมาณ โรงเรียนวัดสวัสดิ์วารีสีมาราม</t>
  </si>
  <si>
    <t>ข้อมูล ณ ..วันที่ 10 เมษายน 2566....................</t>
  </si>
  <si>
    <t xml:space="preserve"> -</t>
  </si>
  <si>
    <t>เขตดำเนินการ</t>
  </si>
  <si>
    <t>ข้อมูล ณ ...10 เมษายน 2566...................</t>
  </si>
  <si>
    <t>ข้อมูล ณ ...19 เมษายน 2566...................</t>
  </si>
  <si>
    <t>-</t>
  </si>
  <si>
    <t>ข้อมูล ณ ...21 เมษายน 2566...................</t>
  </si>
  <si>
    <t>ข้อมูลเงินนอกงบประมาณ โรงเรียนวัดเทวราชกุญชร</t>
  </si>
  <si>
    <t>ข้อมูลเงินนอกงบประมาณ โรงเรียนวัดเบญจมบพิตร</t>
  </si>
  <si>
    <t>ข้อมูลเงินนอกงบประมาณ โรงเรียนวัดธรรมาภิรตาราม</t>
  </si>
  <si>
    <t>ข้อมูลเงินนอกงบประมาณ โรงเรียนวัดวัดสมณานัมบริหาร</t>
  </si>
  <si>
    <t>ข้อมูลเงินนอกงบประมาณ โรงเรียนวัดประชาระบือธรรม</t>
  </si>
  <si>
    <t>ข้อมูลเงินนอกงบประมาณ โรงเรียนสุโขทัย</t>
  </si>
  <si>
    <t>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</si>
</sst>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.00_-;\-* #,##0.00_-;_-* &quot;-&quot;??_-;_-@"/>
    <numFmt numFmtId="188" formatCode="_(* #,##0.00_);_(* \(#,##0.00\);_(* &quot;-&quot;??_);_(@_)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Sarabun"/>
    </font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87" fontId="6" fillId="0" borderId="1" xfId="0" applyNumberFormat="1" applyFont="1" applyBorder="1"/>
    <xf numFmtId="187" fontId="6" fillId="0" borderId="1" xfId="0" applyNumberFormat="1" applyFont="1" applyBorder="1" applyAlignment="1">
      <alignment horizontal="center"/>
    </xf>
    <xf numFmtId="0" fontId="4" fillId="0" borderId="0" xfId="0" applyFont="1"/>
    <xf numFmtId="43" fontId="4" fillId="0" borderId="1" xfId="1" applyFont="1" applyBorder="1"/>
    <xf numFmtId="43" fontId="4" fillId="0" borderId="1" xfId="1" applyFont="1" applyBorder="1" applyAlignment="1">
      <alignment horizontal="center"/>
    </xf>
    <xf numFmtId="43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/>
    <xf numFmtId="188" fontId="4" fillId="0" borderId="1" xfId="0" applyNumberFormat="1" applyFont="1" applyBorder="1"/>
    <xf numFmtId="49" fontId="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0982-C6BF-4E40-B6BB-F916C99DDE7A}">
  <dimension ref="A1:F134"/>
  <sheetViews>
    <sheetView tabSelected="1" workbookViewId="0">
      <selection activeCell="G10" sqref="G10"/>
    </sheetView>
  </sheetViews>
  <sheetFormatPr defaultRowHeight="21"/>
  <cols>
    <col min="1" max="1" width="20.5" style="3" bestFit="1" customWidth="1"/>
    <col min="2" max="2" width="12.375" style="3" bestFit="1" customWidth="1"/>
    <col min="3" max="3" width="11" style="3" bestFit="1" customWidth="1"/>
    <col min="4" max="4" width="12.375" style="3" bestFit="1" customWidth="1"/>
    <col min="5" max="5" width="12.25" style="3" bestFit="1" customWidth="1"/>
    <col min="6" max="6" width="12.375" style="3" bestFit="1" customWidth="1"/>
    <col min="7" max="16384" width="9" style="3"/>
  </cols>
  <sheetData>
    <row r="1" spans="1:6">
      <c r="A1" s="2" t="s">
        <v>14</v>
      </c>
      <c r="B1" s="16"/>
      <c r="C1" s="16"/>
      <c r="D1" s="16"/>
      <c r="E1" s="16"/>
      <c r="F1" s="16"/>
    </row>
    <row r="2" spans="1:6">
      <c r="A2" s="2" t="s">
        <v>32</v>
      </c>
      <c r="B2" s="16"/>
      <c r="C2" s="16"/>
      <c r="D2" s="16"/>
      <c r="E2" s="16"/>
      <c r="F2" s="16"/>
    </row>
    <row r="3" spans="1:6">
      <c r="A3" s="2" t="s">
        <v>0</v>
      </c>
      <c r="B3" s="16"/>
      <c r="C3" s="16"/>
      <c r="D3" s="16"/>
      <c r="E3" s="16"/>
      <c r="F3" s="16"/>
    </row>
    <row r="4" spans="1:6">
      <c r="A4" s="4" t="s">
        <v>15</v>
      </c>
      <c r="B4" s="16"/>
      <c r="C4" s="16"/>
      <c r="D4" s="16"/>
      <c r="E4" s="16"/>
      <c r="F4" s="16"/>
    </row>
    <row r="5" spans="1:6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>
      <c r="A6" s="6" t="s">
        <v>7</v>
      </c>
      <c r="B6" s="7">
        <v>144936</v>
      </c>
      <c r="C6" s="6">
        <v>0</v>
      </c>
      <c r="D6" s="8">
        <v>144936</v>
      </c>
      <c r="E6" s="6"/>
      <c r="F6" s="6"/>
    </row>
    <row r="7" spans="1:6">
      <c r="A7" s="6" t="s">
        <v>8</v>
      </c>
      <c r="B7" s="7">
        <v>185934.69</v>
      </c>
      <c r="C7" s="6">
        <v>0</v>
      </c>
      <c r="D7" s="8">
        <v>185934.69</v>
      </c>
      <c r="E7" s="6"/>
      <c r="F7" s="6"/>
    </row>
    <row r="8" spans="1:6">
      <c r="A8" s="9" t="s">
        <v>9</v>
      </c>
      <c r="B8" s="7">
        <v>491346</v>
      </c>
      <c r="C8" s="6">
        <v>0</v>
      </c>
      <c r="D8" s="1">
        <v>491346</v>
      </c>
      <c r="E8" s="6"/>
      <c r="F8" s="6"/>
    </row>
    <row r="9" spans="1:6">
      <c r="A9" s="6" t="s">
        <v>10</v>
      </c>
      <c r="B9" s="10"/>
      <c r="C9" s="10"/>
      <c r="D9" s="10"/>
      <c r="E9" s="10"/>
      <c r="F9" s="10"/>
    </row>
    <row r="10" spans="1:6">
      <c r="A10" s="11" t="s">
        <v>4</v>
      </c>
      <c r="B10" s="8">
        <f>SUM(B6:B9)</f>
        <v>822216.69</v>
      </c>
      <c r="C10" s="6"/>
      <c r="D10" s="8">
        <f>SUM(D6:D9)</f>
        <v>822216.69</v>
      </c>
      <c r="E10" s="6"/>
      <c r="F10" s="6"/>
    </row>
    <row r="12" spans="1:6" ht="84">
      <c r="A12" s="12" t="s">
        <v>11</v>
      </c>
      <c r="B12" s="13" t="s">
        <v>12</v>
      </c>
      <c r="C12" s="13" t="s">
        <v>13</v>
      </c>
      <c r="D12" s="12" t="s">
        <v>4</v>
      </c>
      <c r="E12" s="12" t="s">
        <v>5</v>
      </c>
      <c r="F12" s="12" t="s">
        <v>6</v>
      </c>
    </row>
    <row r="13" spans="1:6">
      <c r="A13" s="6"/>
      <c r="B13" s="6"/>
      <c r="C13" s="6"/>
      <c r="D13" s="6"/>
      <c r="E13" s="6"/>
      <c r="F13" s="6"/>
    </row>
    <row r="14" spans="1:6">
      <c r="A14" s="11" t="s">
        <v>4</v>
      </c>
      <c r="B14" s="6"/>
      <c r="C14" s="6"/>
      <c r="D14" s="6"/>
      <c r="E14" s="6"/>
      <c r="F14" s="6"/>
    </row>
    <row r="15" spans="1:6">
      <c r="A15" s="30"/>
      <c r="B15" s="31"/>
      <c r="C15" s="31"/>
      <c r="D15" s="31"/>
      <c r="E15" s="31"/>
      <c r="F15" s="31"/>
    </row>
    <row r="16" spans="1:6">
      <c r="A16" s="2" t="s">
        <v>16</v>
      </c>
      <c r="B16" s="16"/>
      <c r="C16" s="16"/>
      <c r="D16" s="16"/>
      <c r="E16" s="16"/>
      <c r="F16" s="16"/>
    </row>
    <row r="17" spans="1:6">
      <c r="A17" s="2" t="s">
        <v>32</v>
      </c>
      <c r="B17" s="16"/>
      <c r="C17" s="16"/>
      <c r="D17" s="16"/>
      <c r="E17" s="16"/>
      <c r="F17" s="16"/>
    </row>
    <row r="18" spans="1:6">
      <c r="A18" s="2" t="s">
        <v>0</v>
      </c>
      <c r="B18" s="16"/>
      <c r="C18" s="16"/>
      <c r="D18" s="16"/>
      <c r="E18" s="16"/>
      <c r="F18" s="16"/>
    </row>
    <row r="19" spans="1:6">
      <c r="A19" s="4" t="s">
        <v>17</v>
      </c>
      <c r="B19" s="16"/>
      <c r="C19" s="16"/>
      <c r="D19" s="16"/>
      <c r="E19" s="16"/>
      <c r="F19" s="16"/>
    </row>
    <row r="20" spans="1:6">
      <c r="A20" s="5" t="s">
        <v>1</v>
      </c>
      <c r="B20" s="5" t="s">
        <v>2</v>
      </c>
      <c r="C20" s="5" t="s">
        <v>3</v>
      </c>
      <c r="D20" s="5" t="s">
        <v>4</v>
      </c>
      <c r="E20" s="5" t="s">
        <v>5</v>
      </c>
      <c r="F20" s="5" t="s">
        <v>6</v>
      </c>
    </row>
    <row r="21" spans="1:6">
      <c r="A21" s="6" t="s">
        <v>7</v>
      </c>
      <c r="B21" s="14">
        <f>309111+58422+58816+100904+78139+154719+29211+28792+50440+39233</f>
        <v>907787</v>
      </c>
      <c r="C21" s="14"/>
      <c r="D21" s="14">
        <f t="shared" ref="D21:D23" si="0">B21+C21</f>
        <v>907787</v>
      </c>
      <c r="E21" s="14">
        <v>0</v>
      </c>
      <c r="F21" s="14">
        <f t="shared" ref="F21:F23" si="1">D21-E21</f>
        <v>907787</v>
      </c>
    </row>
    <row r="22" spans="1:6">
      <c r="A22" s="6" t="s">
        <v>8</v>
      </c>
      <c r="B22" s="14">
        <f>438654.15+311971.08</f>
        <v>750625.23</v>
      </c>
      <c r="C22" s="14"/>
      <c r="D22" s="14">
        <f t="shared" si="0"/>
        <v>750625.23</v>
      </c>
      <c r="E22" s="14"/>
      <c r="F22" s="14">
        <f t="shared" si="1"/>
        <v>750625.23</v>
      </c>
    </row>
    <row r="23" spans="1:6">
      <c r="A23" s="9" t="s">
        <v>9</v>
      </c>
      <c r="B23" s="14">
        <f>1028742+721035</f>
        <v>1749777</v>
      </c>
      <c r="C23" s="14">
        <v>277600</v>
      </c>
      <c r="D23" s="14">
        <f t="shared" si="0"/>
        <v>2027377</v>
      </c>
      <c r="E23" s="14">
        <v>770050</v>
      </c>
      <c r="F23" s="14">
        <f t="shared" si="1"/>
        <v>1257327</v>
      </c>
    </row>
    <row r="24" spans="1:6">
      <c r="A24" s="6" t="s">
        <v>10</v>
      </c>
      <c r="B24" s="15"/>
      <c r="C24" s="15"/>
      <c r="D24" s="15"/>
      <c r="E24" s="15"/>
      <c r="F24" s="15"/>
    </row>
    <row r="25" spans="1:6">
      <c r="A25" s="11" t="s">
        <v>4</v>
      </c>
      <c r="B25" s="14">
        <f t="shared" ref="B25:F25" si="2">SUM(B21:B24)</f>
        <v>3408189.23</v>
      </c>
      <c r="C25" s="14">
        <f t="shared" si="2"/>
        <v>277600</v>
      </c>
      <c r="D25" s="14">
        <f t="shared" si="2"/>
        <v>3685789.23</v>
      </c>
      <c r="E25" s="14">
        <f t="shared" si="2"/>
        <v>770050</v>
      </c>
      <c r="F25" s="14">
        <f t="shared" si="2"/>
        <v>2915739.23</v>
      </c>
    </row>
    <row r="27" spans="1:6" ht="84">
      <c r="A27" s="12" t="s">
        <v>11</v>
      </c>
      <c r="B27" s="13" t="s">
        <v>12</v>
      </c>
      <c r="C27" s="13" t="s">
        <v>13</v>
      </c>
      <c r="D27" s="12" t="s">
        <v>4</v>
      </c>
      <c r="E27" s="12" t="s">
        <v>5</v>
      </c>
      <c r="F27" s="12" t="s">
        <v>6</v>
      </c>
    </row>
    <row r="28" spans="1:6">
      <c r="A28" s="6"/>
      <c r="B28" s="6"/>
      <c r="C28" s="6"/>
      <c r="D28" s="6"/>
      <c r="E28" s="6"/>
      <c r="F28" s="6"/>
    </row>
    <row r="29" spans="1:6">
      <c r="A29" s="11" t="s">
        <v>4</v>
      </c>
      <c r="B29" s="6"/>
      <c r="C29" s="6"/>
      <c r="D29" s="6"/>
      <c r="E29" s="6"/>
      <c r="F29" s="6"/>
    </row>
    <row r="30" spans="1:6">
      <c r="A30" s="28"/>
      <c r="B30" s="29"/>
      <c r="C30" s="29"/>
      <c r="D30" s="29"/>
      <c r="E30" s="29"/>
      <c r="F30" s="29"/>
    </row>
    <row r="31" spans="1:6">
      <c r="A31" s="2" t="s">
        <v>18</v>
      </c>
      <c r="B31" s="16"/>
      <c r="C31" s="16"/>
      <c r="D31" s="16"/>
      <c r="E31" s="16"/>
      <c r="F31" s="16"/>
    </row>
    <row r="32" spans="1:6">
      <c r="A32" s="2" t="s">
        <v>32</v>
      </c>
      <c r="B32" s="16"/>
      <c r="C32" s="16"/>
      <c r="D32" s="16"/>
      <c r="E32" s="16"/>
      <c r="F32" s="16"/>
    </row>
    <row r="33" spans="1:6">
      <c r="A33" s="2" t="s">
        <v>0</v>
      </c>
      <c r="B33" s="16"/>
      <c r="C33" s="16"/>
      <c r="D33" s="16"/>
      <c r="E33" s="16"/>
      <c r="F33" s="16"/>
    </row>
    <row r="34" spans="1:6">
      <c r="A34" s="4" t="s">
        <v>19</v>
      </c>
      <c r="B34" s="16"/>
      <c r="C34" s="16"/>
      <c r="D34" s="16"/>
      <c r="E34" s="16"/>
      <c r="F34" s="16"/>
    </row>
    <row r="35" spans="1:6">
      <c r="A35" s="5" t="s">
        <v>1</v>
      </c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</row>
    <row r="36" spans="1:6">
      <c r="A36" s="6" t="s">
        <v>7</v>
      </c>
      <c r="B36" s="17">
        <f>99443+14980+15009+26236+19893+49763+7490+7347+13112+9988</f>
        <v>263261</v>
      </c>
      <c r="C36" s="17"/>
      <c r="D36" s="17">
        <f>B36+C36</f>
        <v>263261</v>
      </c>
      <c r="E36" s="17">
        <v>0</v>
      </c>
      <c r="F36" s="17">
        <f>D36-E36</f>
        <v>263261</v>
      </c>
    </row>
    <row r="37" spans="1:6">
      <c r="A37" s="6" t="s">
        <v>8</v>
      </c>
      <c r="B37" s="17">
        <f>79185.32+111340.35</f>
        <v>190525.67</v>
      </c>
      <c r="C37" s="17"/>
      <c r="D37" s="17">
        <f t="shared" ref="D37:D38" si="3">B37+C37</f>
        <v>190525.67</v>
      </c>
      <c r="E37" s="17">
        <v>0</v>
      </c>
      <c r="F37" s="17">
        <f>D37-E37</f>
        <v>190525.67</v>
      </c>
    </row>
    <row r="38" spans="1:6">
      <c r="A38" s="9" t="s">
        <v>9</v>
      </c>
      <c r="B38" s="17">
        <f>183015+320463</f>
        <v>503478</v>
      </c>
      <c r="C38" s="17">
        <f>294000+78400</f>
        <v>372400</v>
      </c>
      <c r="D38" s="17">
        <f t="shared" si="3"/>
        <v>875878</v>
      </c>
      <c r="E38" s="17">
        <f>65360+63840+70560+70560</f>
        <v>270320</v>
      </c>
      <c r="F38" s="17">
        <f>D38-E38</f>
        <v>605558</v>
      </c>
    </row>
    <row r="39" spans="1:6">
      <c r="A39" s="6" t="s">
        <v>10</v>
      </c>
      <c r="B39" s="18"/>
      <c r="C39" s="18"/>
      <c r="D39" s="18"/>
      <c r="E39" s="18"/>
      <c r="F39" s="18"/>
    </row>
    <row r="40" spans="1:6">
      <c r="A40" s="11" t="s">
        <v>4</v>
      </c>
      <c r="B40" s="17">
        <f>SUM(B36:B39)</f>
        <v>957264.67</v>
      </c>
      <c r="C40" s="17">
        <f t="shared" ref="C40:F40" si="4">SUM(C36:C39)</f>
        <v>372400</v>
      </c>
      <c r="D40" s="17">
        <f t="shared" si="4"/>
        <v>1329664.67</v>
      </c>
      <c r="E40" s="17">
        <f t="shared" si="4"/>
        <v>270320</v>
      </c>
      <c r="F40" s="17">
        <f t="shared" si="4"/>
        <v>1059344.67</v>
      </c>
    </row>
    <row r="42" spans="1:6" ht="84">
      <c r="A42" s="12" t="s">
        <v>11</v>
      </c>
      <c r="B42" s="13" t="s">
        <v>12</v>
      </c>
      <c r="C42" s="13" t="s">
        <v>13</v>
      </c>
      <c r="D42" s="12" t="s">
        <v>4</v>
      </c>
      <c r="E42" s="12" t="s">
        <v>5</v>
      </c>
      <c r="F42" s="12" t="s">
        <v>6</v>
      </c>
    </row>
    <row r="43" spans="1:6">
      <c r="A43" s="6"/>
      <c r="B43" s="6"/>
      <c r="C43" s="6"/>
      <c r="D43" s="6"/>
      <c r="E43" s="6"/>
      <c r="F43" s="6"/>
    </row>
    <row r="44" spans="1:6">
      <c r="A44" s="11" t="s">
        <v>4</v>
      </c>
      <c r="B44" s="6"/>
      <c r="C44" s="6"/>
      <c r="D44" s="6"/>
      <c r="E44" s="6"/>
      <c r="F44" s="6"/>
    </row>
    <row r="46" spans="1:6">
      <c r="A46" s="2" t="s">
        <v>26</v>
      </c>
      <c r="B46" s="16"/>
      <c r="C46" s="16"/>
      <c r="D46" s="16"/>
      <c r="E46" s="16"/>
      <c r="F46" s="16"/>
    </row>
    <row r="47" spans="1:6">
      <c r="A47" s="2" t="s">
        <v>32</v>
      </c>
      <c r="B47" s="16"/>
      <c r="C47" s="16"/>
      <c r="D47" s="16"/>
      <c r="E47" s="16"/>
      <c r="F47" s="16"/>
    </row>
    <row r="48" spans="1:6">
      <c r="A48" s="2" t="s">
        <v>0</v>
      </c>
      <c r="B48" s="16"/>
      <c r="C48" s="16"/>
      <c r="D48" s="16"/>
      <c r="E48" s="16"/>
      <c r="F48" s="16"/>
    </row>
    <row r="49" spans="1:6">
      <c r="A49" s="4" t="s">
        <v>15</v>
      </c>
      <c r="B49" s="16"/>
      <c r="C49" s="16"/>
      <c r="D49" s="16"/>
      <c r="E49" s="16"/>
      <c r="F49" s="16"/>
    </row>
    <row r="50" spans="1:6">
      <c r="A50" s="5" t="s">
        <v>1</v>
      </c>
      <c r="B50" s="5" t="s">
        <v>2</v>
      </c>
      <c r="C50" s="5" t="s">
        <v>3</v>
      </c>
      <c r="D50" s="5" t="s">
        <v>4</v>
      </c>
      <c r="E50" s="5" t="s">
        <v>5</v>
      </c>
      <c r="F50" s="5" t="s">
        <v>6</v>
      </c>
    </row>
    <row r="51" spans="1:6">
      <c r="A51" s="6" t="s">
        <v>7</v>
      </c>
      <c r="B51" s="25">
        <v>83400</v>
      </c>
      <c r="C51" s="25">
        <v>0</v>
      </c>
      <c r="D51" s="25">
        <v>83400</v>
      </c>
      <c r="E51" s="6"/>
      <c r="F51" s="6"/>
    </row>
    <row r="52" spans="1:6">
      <c r="A52" s="6" t="s">
        <v>8</v>
      </c>
      <c r="B52" s="8"/>
      <c r="C52" s="6"/>
      <c r="D52" s="8"/>
      <c r="E52" s="6"/>
      <c r="F52" s="6"/>
    </row>
    <row r="53" spans="1:6">
      <c r="A53" s="9" t="s">
        <v>9</v>
      </c>
      <c r="B53" s="25">
        <v>583800</v>
      </c>
      <c r="C53" s="25">
        <v>111200</v>
      </c>
      <c r="D53" s="25">
        <v>695000</v>
      </c>
      <c r="E53" s="6"/>
      <c r="F53" s="6"/>
    </row>
    <row r="54" spans="1:6">
      <c r="A54" s="6" t="s">
        <v>10</v>
      </c>
      <c r="B54" s="10" t="s">
        <v>20</v>
      </c>
      <c r="C54" s="10" t="s">
        <v>20</v>
      </c>
      <c r="D54" s="10" t="s">
        <v>20</v>
      </c>
      <c r="E54" s="10"/>
      <c r="F54" s="10"/>
    </row>
    <row r="55" spans="1:6">
      <c r="A55" s="11" t="s">
        <v>4</v>
      </c>
      <c r="B55" s="8">
        <v>667200</v>
      </c>
      <c r="C55" s="25">
        <v>111200</v>
      </c>
      <c r="D55" s="8">
        <v>778400</v>
      </c>
      <c r="E55" s="6"/>
      <c r="F55" s="6"/>
    </row>
    <row r="57" spans="1:6" ht="84">
      <c r="A57" s="12" t="s">
        <v>11</v>
      </c>
      <c r="B57" s="13" t="s">
        <v>12</v>
      </c>
      <c r="C57" s="13" t="s">
        <v>13</v>
      </c>
      <c r="D57" s="12" t="s">
        <v>4</v>
      </c>
      <c r="E57" s="12" t="s">
        <v>5</v>
      </c>
      <c r="F57" s="12" t="s">
        <v>6</v>
      </c>
    </row>
    <row r="58" spans="1:6">
      <c r="A58" s="6"/>
      <c r="B58" s="6"/>
      <c r="C58" s="6"/>
      <c r="D58" s="6"/>
      <c r="E58" s="6"/>
      <c r="F58" s="6"/>
    </row>
    <row r="59" spans="1:6">
      <c r="A59" s="11" t="s">
        <v>4</v>
      </c>
      <c r="B59" s="6"/>
      <c r="C59" s="6"/>
      <c r="D59" s="6"/>
      <c r="E59" s="6"/>
      <c r="F59" s="6"/>
    </row>
    <row r="61" spans="1:6">
      <c r="A61" s="2" t="s">
        <v>27</v>
      </c>
      <c r="B61" s="16"/>
      <c r="C61" s="16"/>
      <c r="D61" s="16"/>
      <c r="E61" s="16"/>
      <c r="F61" s="16"/>
    </row>
    <row r="62" spans="1:6">
      <c r="A62" s="2" t="s">
        <v>32</v>
      </c>
      <c r="B62" s="16"/>
      <c r="C62" s="16"/>
      <c r="D62" s="16"/>
      <c r="E62" s="16"/>
      <c r="F62" s="16"/>
    </row>
    <row r="63" spans="1:6">
      <c r="A63" s="2" t="s">
        <v>0</v>
      </c>
      <c r="B63" s="16"/>
      <c r="C63" s="16"/>
      <c r="D63" s="16"/>
      <c r="E63" s="16"/>
      <c r="F63" s="16"/>
    </row>
    <row r="64" spans="1:6">
      <c r="A64" s="4" t="s">
        <v>15</v>
      </c>
      <c r="B64" s="16"/>
      <c r="C64" s="16"/>
      <c r="D64" s="16"/>
      <c r="E64" s="16"/>
      <c r="F64" s="16"/>
    </row>
    <row r="65" spans="1:6">
      <c r="A65" s="5" t="s">
        <v>1</v>
      </c>
      <c r="B65" s="5" t="s">
        <v>2</v>
      </c>
      <c r="C65" s="5" t="s">
        <v>3</v>
      </c>
      <c r="D65" s="5" t="s">
        <v>4</v>
      </c>
      <c r="E65" s="5" t="s">
        <v>5</v>
      </c>
      <c r="F65" s="5" t="s">
        <v>6</v>
      </c>
    </row>
    <row r="66" spans="1:6">
      <c r="A66" s="6" t="s">
        <v>7</v>
      </c>
      <c r="B66" s="17">
        <v>1522432</v>
      </c>
      <c r="C66" s="6"/>
      <c r="D66" s="17">
        <v>1522432</v>
      </c>
      <c r="E66" s="6"/>
      <c r="F66" s="6"/>
    </row>
    <row r="67" spans="1:6">
      <c r="A67" s="6" t="s">
        <v>8</v>
      </c>
      <c r="B67" s="17">
        <v>609631</v>
      </c>
      <c r="C67" s="6"/>
      <c r="D67" s="17">
        <v>609631</v>
      </c>
      <c r="E67" s="6"/>
      <c r="F67" s="6"/>
    </row>
    <row r="68" spans="1:6">
      <c r="A68" s="9" t="s">
        <v>9</v>
      </c>
      <c r="B68" s="17">
        <v>1408995</v>
      </c>
      <c r="C68" s="17">
        <v>568000</v>
      </c>
      <c r="D68" s="17">
        <f>SUM(B68:C68)</f>
        <v>1976995</v>
      </c>
      <c r="E68" s="17">
        <v>1528940</v>
      </c>
      <c r="F68" s="26">
        <f>D68-E68</f>
        <v>448055</v>
      </c>
    </row>
    <row r="69" spans="1:6">
      <c r="A69" s="6" t="s">
        <v>10</v>
      </c>
      <c r="B69" s="10"/>
      <c r="C69" s="10"/>
      <c r="D69" s="10"/>
      <c r="E69" s="10"/>
      <c r="F69" s="10"/>
    </row>
    <row r="70" spans="1:6">
      <c r="A70" s="11" t="s">
        <v>4</v>
      </c>
      <c r="B70" s="6"/>
      <c r="C70" s="6"/>
      <c r="D70" s="6"/>
      <c r="E70" s="6"/>
      <c r="F70" s="6"/>
    </row>
    <row r="72" spans="1:6" ht="84">
      <c r="A72" s="12" t="s">
        <v>11</v>
      </c>
      <c r="B72" s="13" t="s">
        <v>12</v>
      </c>
      <c r="C72" s="13" t="s">
        <v>13</v>
      </c>
      <c r="D72" s="12" t="s">
        <v>4</v>
      </c>
      <c r="E72" s="12" t="s">
        <v>5</v>
      </c>
      <c r="F72" s="12" t="s">
        <v>6</v>
      </c>
    </row>
    <row r="73" spans="1:6">
      <c r="A73" s="6"/>
      <c r="B73" s="6"/>
      <c r="C73" s="6"/>
      <c r="D73" s="6"/>
      <c r="E73" s="6"/>
      <c r="F73" s="6"/>
    </row>
    <row r="74" spans="1:6">
      <c r="A74" s="11" t="s">
        <v>4</v>
      </c>
      <c r="B74" s="6"/>
      <c r="C74" s="6"/>
      <c r="D74" s="6"/>
      <c r="E74" s="6"/>
      <c r="F74" s="6"/>
    </row>
    <row r="76" spans="1:6">
      <c r="A76" s="2" t="s">
        <v>28</v>
      </c>
      <c r="B76" s="16"/>
      <c r="C76" s="16"/>
      <c r="D76" s="16"/>
      <c r="E76" s="16"/>
      <c r="F76" s="16"/>
    </row>
    <row r="77" spans="1:6">
      <c r="A77" s="2" t="s">
        <v>32</v>
      </c>
      <c r="B77" s="16"/>
      <c r="C77" s="16"/>
      <c r="D77" s="16"/>
      <c r="E77" s="16"/>
      <c r="F77" s="16"/>
    </row>
    <row r="78" spans="1:6">
      <c r="A78" s="2" t="s">
        <v>0</v>
      </c>
      <c r="B78" s="16"/>
      <c r="C78" s="16"/>
      <c r="D78" s="16"/>
      <c r="E78" s="16"/>
      <c r="F78" s="16"/>
    </row>
    <row r="79" spans="1:6">
      <c r="A79" s="4" t="s">
        <v>22</v>
      </c>
      <c r="B79" s="16"/>
      <c r="C79" s="16"/>
      <c r="D79" s="16"/>
      <c r="E79" s="16"/>
      <c r="F79" s="16"/>
    </row>
    <row r="80" spans="1:6">
      <c r="A80" s="5" t="s">
        <v>1</v>
      </c>
      <c r="B80" s="5" t="s">
        <v>2</v>
      </c>
      <c r="C80" s="5" t="s">
        <v>3</v>
      </c>
      <c r="D80" s="5" t="s">
        <v>4</v>
      </c>
      <c r="E80" s="5" t="s">
        <v>5</v>
      </c>
      <c r="F80" s="5" t="s">
        <v>6</v>
      </c>
    </row>
    <row r="81" spans="1:6">
      <c r="A81" s="6" t="s">
        <v>7</v>
      </c>
      <c r="B81" s="8">
        <v>1412318</v>
      </c>
      <c r="C81" s="10" t="s">
        <v>20</v>
      </c>
      <c r="D81" s="8">
        <f>SUM(B81:C81)</f>
        <v>1412318</v>
      </c>
      <c r="E81" s="27"/>
      <c r="F81" s="8">
        <f>SUM(D81:E81)</f>
        <v>1412318</v>
      </c>
    </row>
    <row r="82" spans="1:6">
      <c r="A82" s="6" t="s">
        <v>8</v>
      </c>
      <c r="B82" s="8">
        <v>674749.35</v>
      </c>
      <c r="C82" s="10" t="s">
        <v>20</v>
      </c>
      <c r="D82" s="8">
        <f>SUM(B82:C82)</f>
        <v>674749.35</v>
      </c>
      <c r="E82" s="10" t="s">
        <v>21</v>
      </c>
      <c r="F82" s="6"/>
    </row>
    <row r="83" spans="1:6">
      <c r="A83" s="9" t="s">
        <v>9</v>
      </c>
      <c r="B83" s="8">
        <v>2678638</v>
      </c>
      <c r="C83" s="8">
        <v>417600</v>
      </c>
      <c r="D83" s="8">
        <f>SUM(B83:C83)</f>
        <v>3096238</v>
      </c>
      <c r="E83" s="8">
        <v>1808400</v>
      </c>
      <c r="F83" s="8">
        <f>D83-E83</f>
        <v>1287838</v>
      </c>
    </row>
    <row r="84" spans="1:6">
      <c r="A84" s="6" t="s">
        <v>10</v>
      </c>
      <c r="B84" s="10" t="s">
        <v>20</v>
      </c>
      <c r="C84" s="10" t="s">
        <v>20</v>
      </c>
      <c r="D84" s="10" t="s">
        <v>20</v>
      </c>
      <c r="E84" s="10" t="s">
        <v>20</v>
      </c>
      <c r="F84" s="10" t="s">
        <v>20</v>
      </c>
    </row>
    <row r="85" spans="1:6">
      <c r="A85" s="11" t="s">
        <v>4</v>
      </c>
      <c r="B85" s="8">
        <f>SUM(B81:B84)</f>
        <v>4765705.3499999996</v>
      </c>
      <c r="C85" s="8">
        <f>SUM(C81:C84)</f>
        <v>417600</v>
      </c>
      <c r="D85" s="8">
        <f>SUM(D81:D84)</f>
        <v>5183305.3499999996</v>
      </c>
      <c r="E85" s="6"/>
      <c r="F85" s="6"/>
    </row>
    <row r="87" spans="1:6" ht="84">
      <c r="A87" s="12" t="s">
        <v>11</v>
      </c>
      <c r="B87" s="13" t="s">
        <v>12</v>
      </c>
      <c r="C87" s="13" t="s">
        <v>13</v>
      </c>
      <c r="D87" s="12" t="s">
        <v>4</v>
      </c>
      <c r="E87" s="12" t="s">
        <v>5</v>
      </c>
      <c r="F87" s="12" t="s">
        <v>6</v>
      </c>
    </row>
    <row r="88" spans="1:6">
      <c r="A88" s="6"/>
      <c r="B88" s="6"/>
      <c r="C88" s="6"/>
      <c r="D88" s="6"/>
      <c r="E88" s="6"/>
      <c r="F88" s="6"/>
    </row>
    <row r="89" spans="1:6">
      <c r="A89" s="11" t="s">
        <v>4</v>
      </c>
      <c r="B89" s="6"/>
      <c r="C89" s="6"/>
      <c r="D89" s="6"/>
      <c r="E89" s="6"/>
      <c r="F89" s="6"/>
    </row>
    <row r="91" spans="1:6">
      <c r="A91" s="2" t="s">
        <v>29</v>
      </c>
      <c r="B91" s="16"/>
      <c r="C91" s="16"/>
      <c r="D91" s="16"/>
      <c r="E91" s="16"/>
      <c r="F91" s="16"/>
    </row>
    <row r="92" spans="1:6">
      <c r="A92" s="2" t="s">
        <v>32</v>
      </c>
      <c r="B92" s="16"/>
      <c r="C92" s="16"/>
      <c r="D92" s="16"/>
      <c r="E92" s="16"/>
      <c r="F92" s="16"/>
    </row>
    <row r="93" spans="1:6">
      <c r="A93" s="2" t="s">
        <v>0</v>
      </c>
      <c r="B93" s="16"/>
      <c r="C93" s="16"/>
      <c r="D93" s="16"/>
      <c r="E93" s="16"/>
      <c r="F93" s="16"/>
    </row>
    <row r="94" spans="1:6">
      <c r="A94" s="4" t="s">
        <v>23</v>
      </c>
      <c r="B94" s="16"/>
      <c r="C94" s="16"/>
      <c r="D94" s="16"/>
      <c r="E94" s="16"/>
      <c r="F94" s="16"/>
    </row>
    <row r="95" spans="1:6">
      <c r="A95" s="5" t="s">
        <v>1</v>
      </c>
      <c r="B95" s="5" t="s">
        <v>2</v>
      </c>
      <c r="C95" s="5" t="s">
        <v>3</v>
      </c>
      <c r="D95" s="5" t="s">
        <v>4</v>
      </c>
      <c r="E95" s="5" t="s">
        <v>5</v>
      </c>
      <c r="F95" s="5" t="s">
        <v>6</v>
      </c>
    </row>
    <row r="96" spans="1:6">
      <c r="A96" s="6" t="s">
        <v>7</v>
      </c>
      <c r="B96" s="17">
        <f>175134+33650+33504+57488+44274+87659+16825+16401+28722+22229</f>
        <v>515886</v>
      </c>
      <c r="C96" s="10"/>
      <c r="D96" s="8"/>
      <c r="E96" s="27"/>
      <c r="F96" s="8"/>
    </row>
    <row r="97" spans="1:6">
      <c r="A97" s="6" t="s">
        <v>8</v>
      </c>
      <c r="B97" s="17">
        <f>175543.36+246826.8</f>
        <v>422370.16</v>
      </c>
      <c r="C97" s="10"/>
      <c r="D97" s="8"/>
      <c r="E97" s="10"/>
      <c r="F97" s="6"/>
    </row>
    <row r="98" spans="1:6">
      <c r="A98" s="9" t="s">
        <v>9</v>
      </c>
      <c r="B98" s="17">
        <f>405720+578864</f>
        <v>984584</v>
      </c>
      <c r="C98" s="8"/>
      <c r="D98" s="8"/>
      <c r="E98" s="8"/>
      <c r="F98" s="8"/>
    </row>
    <row r="99" spans="1:6">
      <c r="A99" s="6" t="s">
        <v>10</v>
      </c>
      <c r="B99" s="18">
        <v>0</v>
      </c>
      <c r="C99" s="10"/>
      <c r="D99" s="10"/>
      <c r="E99" s="10"/>
      <c r="F99" s="10"/>
    </row>
    <row r="100" spans="1:6">
      <c r="A100" s="11" t="s">
        <v>4</v>
      </c>
      <c r="B100" s="19">
        <f>SUM(B96:B99)</f>
        <v>1922840.16</v>
      </c>
      <c r="C100" s="8"/>
      <c r="D100" s="8"/>
      <c r="E100" s="6"/>
      <c r="F100" s="6"/>
    </row>
    <row r="102" spans="1:6" ht="84">
      <c r="A102" s="12" t="s">
        <v>11</v>
      </c>
      <c r="B102" s="13" t="s">
        <v>12</v>
      </c>
      <c r="C102" s="13" t="s">
        <v>13</v>
      </c>
      <c r="D102" s="12" t="s">
        <v>4</v>
      </c>
      <c r="E102" s="12" t="s">
        <v>5</v>
      </c>
      <c r="F102" s="12" t="s">
        <v>6</v>
      </c>
    </row>
    <row r="103" spans="1:6">
      <c r="A103" s="6"/>
      <c r="B103" s="6"/>
      <c r="C103" s="6"/>
      <c r="D103" s="6"/>
      <c r="E103" s="6"/>
      <c r="F103" s="6"/>
    </row>
    <row r="104" spans="1:6">
      <c r="A104" s="11" t="s">
        <v>4</v>
      </c>
      <c r="B104" s="6"/>
      <c r="C104" s="6"/>
      <c r="D104" s="6"/>
      <c r="E104" s="6"/>
      <c r="F104" s="6"/>
    </row>
    <row r="106" spans="1:6">
      <c r="A106" s="2" t="s">
        <v>30</v>
      </c>
      <c r="B106" s="16"/>
      <c r="C106" s="16"/>
      <c r="D106" s="16"/>
      <c r="E106" s="16"/>
      <c r="F106" s="16"/>
    </row>
    <row r="107" spans="1:6">
      <c r="A107" s="2" t="s">
        <v>32</v>
      </c>
      <c r="B107" s="16"/>
      <c r="C107" s="16"/>
      <c r="D107" s="16"/>
      <c r="E107" s="16"/>
      <c r="F107" s="16"/>
    </row>
    <row r="108" spans="1:6">
      <c r="A108" s="2" t="s">
        <v>0</v>
      </c>
      <c r="B108" s="16"/>
      <c r="C108" s="16"/>
      <c r="D108" s="16"/>
      <c r="E108" s="16"/>
      <c r="F108" s="16"/>
    </row>
    <row r="109" spans="1:6">
      <c r="A109" s="4" t="s">
        <v>23</v>
      </c>
      <c r="B109" s="16"/>
      <c r="C109" s="16"/>
      <c r="D109" s="16"/>
      <c r="E109" s="16"/>
      <c r="F109" s="16"/>
    </row>
    <row r="110" spans="1:6">
      <c r="A110" s="5" t="s">
        <v>1</v>
      </c>
      <c r="B110" s="5" t="s">
        <v>2</v>
      </c>
      <c r="C110" s="5" t="s">
        <v>3</v>
      </c>
      <c r="D110" s="5" t="s">
        <v>4</v>
      </c>
      <c r="E110" s="5" t="s">
        <v>5</v>
      </c>
      <c r="F110" s="5" t="s">
        <v>6</v>
      </c>
    </row>
    <row r="111" spans="1:6">
      <c r="A111" s="6" t="s">
        <v>7</v>
      </c>
      <c r="B111" s="8">
        <v>1326931</v>
      </c>
      <c r="C111" s="8">
        <v>3928390</v>
      </c>
      <c r="D111" s="8">
        <f>SUM(B111:C111)</f>
        <v>5255321</v>
      </c>
      <c r="E111" s="27"/>
      <c r="F111" s="8"/>
    </row>
    <row r="112" spans="1:6">
      <c r="A112" s="6" t="s">
        <v>8</v>
      </c>
      <c r="B112" s="8">
        <v>1012311.09</v>
      </c>
      <c r="C112" s="20" t="s">
        <v>24</v>
      </c>
      <c r="D112" s="8">
        <v>1012311.09</v>
      </c>
      <c r="E112" s="10"/>
      <c r="F112" s="6"/>
    </row>
    <row r="113" spans="1:6">
      <c r="A113" s="9" t="s">
        <v>9</v>
      </c>
      <c r="B113" s="8">
        <v>2359791</v>
      </c>
      <c r="C113" s="20" t="s">
        <v>24</v>
      </c>
      <c r="D113" s="8">
        <v>2359791</v>
      </c>
      <c r="E113" s="8"/>
      <c r="F113" s="8"/>
    </row>
    <row r="114" spans="1:6">
      <c r="A114" s="6" t="s">
        <v>10</v>
      </c>
      <c r="B114" s="20" t="s">
        <v>24</v>
      </c>
      <c r="C114" s="20" t="s">
        <v>24</v>
      </c>
      <c r="D114" s="20" t="s">
        <v>24</v>
      </c>
      <c r="E114" s="10"/>
      <c r="F114" s="10"/>
    </row>
    <row r="115" spans="1:6">
      <c r="A115" s="11" t="s">
        <v>4</v>
      </c>
      <c r="B115" s="8">
        <f>SUM(B111:B114)</f>
        <v>4699033.09</v>
      </c>
      <c r="C115" s="8">
        <f>SUM(C111:C114)</f>
        <v>3928390</v>
      </c>
      <c r="D115" s="8">
        <f>SUM(D111:D114)</f>
        <v>8627423.0899999999</v>
      </c>
      <c r="E115" s="6"/>
      <c r="F115" s="6"/>
    </row>
    <row r="117" spans="1:6" ht="84">
      <c r="A117" s="12" t="s">
        <v>11</v>
      </c>
      <c r="B117" s="13" t="s">
        <v>12</v>
      </c>
      <c r="C117" s="13" t="s">
        <v>13</v>
      </c>
      <c r="D117" s="12" t="s">
        <v>4</v>
      </c>
      <c r="E117" s="12" t="s">
        <v>5</v>
      </c>
      <c r="F117" s="12" t="s">
        <v>6</v>
      </c>
    </row>
    <row r="118" spans="1:6">
      <c r="A118" s="6"/>
      <c r="B118" s="6"/>
      <c r="C118" s="6"/>
      <c r="D118" s="6"/>
      <c r="E118" s="6"/>
      <c r="F118" s="6"/>
    </row>
    <row r="119" spans="1:6">
      <c r="A119" s="11" t="s">
        <v>4</v>
      </c>
      <c r="B119" s="6"/>
      <c r="C119" s="6"/>
      <c r="D119" s="6"/>
      <c r="E119" s="6"/>
      <c r="F119" s="6"/>
    </row>
    <row r="121" spans="1:6">
      <c r="A121" s="2" t="s">
        <v>31</v>
      </c>
      <c r="B121" s="16"/>
      <c r="C121" s="16"/>
      <c r="D121" s="16"/>
      <c r="E121" s="16"/>
      <c r="F121" s="16"/>
    </row>
    <row r="122" spans="1:6">
      <c r="A122" s="2" t="s">
        <v>32</v>
      </c>
      <c r="B122" s="16"/>
      <c r="C122" s="16"/>
      <c r="D122" s="16"/>
      <c r="E122" s="16"/>
      <c r="F122" s="16"/>
    </row>
    <row r="123" spans="1:6">
      <c r="A123" s="2" t="s">
        <v>0</v>
      </c>
      <c r="B123" s="16"/>
      <c r="C123" s="16"/>
      <c r="D123" s="16"/>
      <c r="E123" s="16"/>
      <c r="F123" s="16"/>
    </row>
    <row r="124" spans="1:6">
      <c r="A124" s="4" t="s">
        <v>25</v>
      </c>
      <c r="B124" s="16"/>
      <c r="C124" s="16"/>
      <c r="D124" s="16"/>
      <c r="E124" s="16"/>
      <c r="F124" s="16"/>
    </row>
    <row r="125" spans="1:6">
      <c r="A125" s="5" t="s">
        <v>1</v>
      </c>
      <c r="B125" s="5" t="s">
        <v>2</v>
      </c>
      <c r="C125" s="5" t="s">
        <v>3</v>
      </c>
      <c r="D125" s="5" t="s">
        <v>4</v>
      </c>
      <c r="E125" s="5" t="s">
        <v>5</v>
      </c>
      <c r="F125" s="5" t="s">
        <v>6</v>
      </c>
    </row>
    <row r="126" spans="1:6">
      <c r="A126" s="6" t="s">
        <v>7</v>
      </c>
      <c r="B126" s="21">
        <v>969231</v>
      </c>
      <c r="C126" s="20"/>
      <c r="D126" s="21">
        <v>969231</v>
      </c>
      <c r="E126" s="21"/>
      <c r="F126" s="8"/>
    </row>
    <row r="127" spans="1:6">
      <c r="A127" s="6" t="s">
        <v>8</v>
      </c>
      <c r="B127" s="22">
        <v>465483.15</v>
      </c>
      <c r="C127" s="20"/>
      <c r="D127" s="22">
        <v>465483.15</v>
      </c>
      <c r="E127" s="20"/>
      <c r="F127" s="6"/>
    </row>
    <row r="128" spans="1:6">
      <c r="A128" s="9" t="s">
        <v>9</v>
      </c>
      <c r="B128" s="21">
        <v>1091662</v>
      </c>
      <c r="C128" s="20"/>
      <c r="D128" s="21">
        <v>1091662</v>
      </c>
      <c r="E128" s="21"/>
      <c r="F128" s="8"/>
    </row>
    <row r="129" spans="1:6">
      <c r="A129" s="6" t="s">
        <v>10</v>
      </c>
      <c r="B129" s="20"/>
      <c r="C129" s="20"/>
      <c r="D129" s="20"/>
      <c r="E129" s="20"/>
      <c r="F129" s="10"/>
    </row>
    <row r="130" spans="1:6">
      <c r="A130" s="11" t="s">
        <v>4</v>
      </c>
      <c r="B130" s="23">
        <f>SUM(B126:B129)</f>
        <v>2526376.15</v>
      </c>
      <c r="C130" s="24"/>
      <c r="D130" s="23">
        <f>SUM(D126:D129)</f>
        <v>2526376.15</v>
      </c>
      <c r="E130" s="24"/>
      <c r="F130" s="6"/>
    </row>
    <row r="132" spans="1:6" ht="84">
      <c r="A132" s="12" t="s">
        <v>11</v>
      </c>
      <c r="B132" s="13" t="s">
        <v>12</v>
      </c>
      <c r="C132" s="13" t="s">
        <v>13</v>
      </c>
      <c r="D132" s="12" t="s">
        <v>4</v>
      </c>
      <c r="E132" s="12" t="s">
        <v>5</v>
      </c>
      <c r="F132" s="12" t="s">
        <v>6</v>
      </c>
    </row>
    <row r="133" spans="1:6">
      <c r="A133" s="6"/>
      <c r="B133" s="6"/>
      <c r="C133" s="6"/>
      <c r="D133" s="6"/>
      <c r="E133" s="6"/>
      <c r="F133" s="6"/>
    </row>
    <row r="134" spans="1:6">
      <c r="A134" s="11" t="s">
        <v>4</v>
      </c>
      <c r="B134" s="6"/>
      <c r="C134" s="6"/>
      <c r="D134" s="6"/>
      <c r="E134" s="6"/>
      <c r="F134" s="6"/>
    </row>
  </sheetData>
  <mergeCells count="36">
    <mergeCell ref="A108:F108"/>
    <mergeCell ref="A109:F109"/>
    <mergeCell ref="A121:F121"/>
    <mergeCell ref="A122:F122"/>
    <mergeCell ref="A123:F123"/>
    <mergeCell ref="A124:F124"/>
    <mergeCell ref="A91:F91"/>
    <mergeCell ref="A92:F92"/>
    <mergeCell ref="A93:F93"/>
    <mergeCell ref="A94:F94"/>
    <mergeCell ref="A106:F106"/>
    <mergeCell ref="A107:F107"/>
    <mergeCell ref="A63:F63"/>
    <mergeCell ref="A64:F64"/>
    <mergeCell ref="A76:F76"/>
    <mergeCell ref="A77:F77"/>
    <mergeCell ref="A78:F78"/>
    <mergeCell ref="A79:F79"/>
    <mergeCell ref="A46:F46"/>
    <mergeCell ref="A47:F47"/>
    <mergeCell ref="A48:F48"/>
    <mergeCell ref="A49:F49"/>
    <mergeCell ref="A61:F61"/>
    <mergeCell ref="A62:F62"/>
    <mergeCell ref="A17:F17"/>
    <mergeCell ref="A18:F18"/>
    <mergeCell ref="A31:F31"/>
    <mergeCell ref="A32:F32"/>
    <mergeCell ref="A33:F33"/>
    <mergeCell ref="A34:F34"/>
    <mergeCell ref="A19:F19"/>
    <mergeCell ref="A1:F1"/>
    <mergeCell ref="A2:F2"/>
    <mergeCell ref="A3:F3"/>
    <mergeCell ref="A4:F4"/>
    <mergeCell ref="A16:F1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dusit</dc:creator>
  <cp:lastModifiedBy>dusit</cp:lastModifiedBy>
  <cp:lastPrinted>2023-04-27T03:16:26Z</cp:lastPrinted>
  <dcterms:created xsi:type="dcterms:W3CDTF">2023-04-27T02:57:50Z</dcterms:created>
  <dcterms:modified xsi:type="dcterms:W3CDTF">2023-04-27T03:21:20Z</dcterms:modified>
</cp:coreProperties>
</file>