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O5\"/>
    </mc:Choice>
  </mc:AlternateContent>
  <xr:revisionPtr revIDLastSave="0" documentId="13_ncr:1_{1F0919A1-811D-49B5-8C42-847C1F8BEAA0}" xr6:coauthVersionLast="47" xr6:coauthVersionMax="47" xr10:uidLastSave="{00000000-0000-0000-0000-000000000000}"/>
  <bookViews>
    <workbookView xWindow="-120" yWindow="-120" windowWidth="21840" windowHeight="13020" xr2:uid="{1B2BF930-3047-4EAF-A583-C5ABB6749065}"/>
  </bookViews>
  <sheets>
    <sheet name="256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0" i="1" l="1"/>
  <c r="B130" i="1"/>
  <c r="C115" i="1"/>
  <c r="B115" i="1"/>
  <c r="D111" i="1"/>
  <c r="D115" i="1" s="1"/>
  <c r="B98" i="1"/>
  <c r="B97" i="1"/>
  <c r="B96" i="1"/>
  <c r="C85" i="1"/>
  <c r="B85" i="1"/>
  <c r="D83" i="1"/>
  <c r="F83" i="1" s="1"/>
  <c r="D82" i="1"/>
  <c r="D81" i="1"/>
  <c r="D68" i="1"/>
  <c r="F68" i="1" s="1"/>
  <c r="C40" i="1"/>
  <c r="E38" i="1"/>
  <c r="B38" i="1"/>
  <c r="D38" i="1" s="1"/>
  <c r="B37" i="1"/>
  <c r="D37" i="1" s="1"/>
  <c r="F37" i="1" s="1"/>
  <c r="E36" i="1"/>
  <c r="B36" i="1"/>
  <c r="D36" i="1" s="1"/>
  <c r="E25" i="1"/>
  <c r="C25" i="1"/>
  <c r="B23" i="1"/>
  <c r="D23" i="1" s="1"/>
  <c r="F23" i="1" s="1"/>
  <c r="B22" i="1"/>
  <c r="D22" i="1" s="1"/>
  <c r="F22" i="1" s="1"/>
  <c r="B21" i="1"/>
  <c r="D21" i="1" s="1"/>
  <c r="E10" i="1"/>
  <c r="C10" i="1"/>
  <c r="B10" i="1"/>
  <c r="D8" i="1"/>
  <c r="D10" i="1" s="1"/>
  <c r="B100" i="1" l="1"/>
  <c r="D85" i="1"/>
  <c r="F81" i="1"/>
  <c r="E40" i="1"/>
  <c r="F38" i="1"/>
  <c r="F36" i="1"/>
  <c r="D40" i="1"/>
  <c r="B40" i="1"/>
  <c r="D25" i="1"/>
  <c r="B25" i="1"/>
  <c r="F21" i="1"/>
  <c r="F25" i="1" s="1"/>
  <c r="F40" i="1" l="1"/>
</calcChain>
</file>

<file path=xl/sharedStrings.xml><?xml version="1.0" encoding="utf-8"?>
<sst xmlns="http://schemas.openxmlformats.org/spreadsheetml/2006/main" count="214" uniqueCount="32">
  <si>
    <t>สำนักงานเขตดุสิต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</si>
  <si>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</si>
  <si>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</si>
  <si>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</si>
  <si>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</si>
  <si>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</si>
  <si>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</si>
  <si>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</si>
  <si>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</si>
  <si>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</si>
  <si>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</si>
  <si>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</si>
  <si>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</si>
  <si>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 สามคม ชมรม และอื่น ๆ</t>
  </si>
  <si>
    <t>ข้อมูล ณ ....วันที่ 30 กันยายน 2565............................</t>
  </si>
  <si>
    <t>ข้อมูลเงินนอกงบประมาณ โรงเรียนวัดราชผาติการาม</t>
  </si>
  <si>
    <t>ประจำปีงบประมาณ พ.ศ. 2565</t>
  </si>
  <si>
    <t>ข้อมูล ณ 24 เมษายน 2566</t>
  </si>
  <si>
    <t>ข้อมูลเงินนอกงบประมาณ โรงเรียนวัดจันทรสโมสร</t>
  </si>
  <si>
    <t>ข้อมูลเงินนอกงบประมาณ โรงเรียนวัดสวัสดิ์วารีสีมาราม</t>
  </si>
  <si>
    <t xml:space="preserve"> -</t>
  </si>
  <si>
    <t>ข้อมูล ณ ....12 เมษายน 2566.........................</t>
  </si>
  <si>
    <t>เขตดำเนินการ</t>
  </si>
  <si>
    <t>ข้อมูล ณ ...19 เมษายน 2566...................</t>
  </si>
  <si>
    <t>-</t>
  </si>
  <si>
    <t>ข้อมูล ณ ...21 เมษายน 2566...................</t>
  </si>
  <si>
    <t>ข้อมูลเงินนอกงบประมาณ โรงเรียนวัดเทวราชกุญชร</t>
  </si>
  <si>
    <t>ข้อมูลเงินนอกงบประมาณ โรงเรียนวัดเบญจมบพิตร</t>
  </si>
  <si>
    <t>ข้อมูลเงินนอกงบประมาณ โรงเรียนวัดธรรมาภิรตาราม</t>
  </si>
  <si>
    <t>ข้อมูลเงินนอกงบประมาณ โรงเรียนวัดวัดสมณานัมบริหาร</t>
  </si>
  <si>
    <t>ข้อมูลเงินนอกงบประมาณ โรงเรียนวัดประชาระบือธรรม</t>
  </si>
  <si>
    <t>ข้อมูลเงินนอกงบประมาณ โรงเรียนสุโขทัย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</si>
</sst>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.00_-;\-* #,##0.00_-;_-* &quot;-&quot;??_-;_-@"/>
    <numFmt numFmtId="188" formatCode="_(* #,##0.00_);_(* \(#,##0.0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4" fillId="0" borderId="1" xfId="0" applyNumberFormat="1" applyFont="1" applyBorder="1"/>
    <xf numFmtId="187" fontId="4" fillId="0" borderId="1" xfId="0" applyNumberFormat="1" applyFont="1" applyBorder="1" applyAlignment="1">
      <alignment horizontal="center"/>
    </xf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188" fontId="2" fillId="0" borderId="1" xfId="0" applyNumberFormat="1" applyFont="1" applyBorder="1"/>
    <xf numFmtId="4" fontId="2" fillId="0" borderId="0" xfId="0" applyNumberFormat="1" applyFont="1"/>
    <xf numFmtId="49" fontId="2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52;&#3604;&#3619;&#3660;&#3615;%20D%20&#3619;&#3623;&#3617;&#3591;&#3634;&#3609;&#3651;&#3609;&#3648;&#3588;&#3619;&#3639;&#3656;&#3629;&#3591;&#3607;&#3633;&#3657;&#3591;&#3627;&#3617;&#3604;\&#3627;&#3609;&#3657;&#3634;&#3592;&#3629;%202565\&#3598;&#3637;&#3585;&#3634;&#3591;&#3610;&#3611;&#3619;&#3632;&#3617;&#3634;&#3603;%20&#3614;.&#3624;.%202565\&#3619;&#3634;&#3618;&#3591;&#3634;&#3609;&#3612;&#3621;&#3585;&#3634;&#3619;&#3604;&#3635;&#3648;&#3609;&#3636;&#3609;&#3591;&#3634;&#3609;&#3591;&#3610;&#3611;&#3619;&#3632;&#3617;&#3634;&#3603;&#3619;&#3634;&#3618;&#3592;&#3656;&#3634;&#3618;&#3611;&#3619;&#3632;&#3592;&#3635;&#3611;&#3637;%20&#3614;.&#3624;.25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ค."/>
      <sheetName val="ม.ค."/>
      <sheetName val="ก.พ."/>
      <sheetName val="มี.ค."/>
      <sheetName val="เม.ย."/>
      <sheetName val="ก.ย."/>
      <sheetName val="สรุปอาหา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9">
          <cell r="H49">
            <v>16540</v>
          </cell>
        </row>
        <row r="51">
          <cell r="H51">
            <v>24900</v>
          </cell>
        </row>
        <row r="62">
          <cell r="H62">
            <v>30400</v>
          </cell>
        </row>
        <row r="63">
          <cell r="H63">
            <v>20000</v>
          </cell>
        </row>
        <row r="64">
          <cell r="H64">
            <v>19968</v>
          </cell>
        </row>
        <row r="65">
          <cell r="H65">
            <v>5000</v>
          </cell>
        </row>
        <row r="66">
          <cell r="H66">
            <v>31626.5</v>
          </cell>
        </row>
        <row r="69">
          <cell r="H69">
            <v>30400</v>
          </cell>
        </row>
        <row r="70">
          <cell r="H70">
            <v>20000</v>
          </cell>
        </row>
        <row r="71">
          <cell r="H71">
            <v>19961.25</v>
          </cell>
        </row>
        <row r="72">
          <cell r="H72">
            <v>5000</v>
          </cell>
        </row>
        <row r="73">
          <cell r="H73">
            <v>31580</v>
          </cell>
        </row>
        <row r="115">
          <cell r="H115">
            <v>11760</v>
          </cell>
        </row>
        <row r="116">
          <cell r="H116">
            <v>42240</v>
          </cell>
        </row>
        <row r="117">
          <cell r="H117">
            <v>38400</v>
          </cell>
        </row>
        <row r="118">
          <cell r="H118">
            <v>38400</v>
          </cell>
        </row>
        <row r="119">
          <cell r="H119">
            <v>36480</v>
          </cell>
        </row>
        <row r="120">
          <cell r="H120">
            <v>36480</v>
          </cell>
        </row>
        <row r="122">
          <cell r="H122">
            <v>17640</v>
          </cell>
        </row>
        <row r="123">
          <cell r="H123">
            <v>34860</v>
          </cell>
        </row>
        <row r="124">
          <cell r="H124">
            <v>28224</v>
          </cell>
        </row>
        <row r="125">
          <cell r="H125">
            <v>38808</v>
          </cell>
        </row>
        <row r="142">
          <cell r="H142">
            <v>2940</v>
          </cell>
        </row>
        <row r="143">
          <cell r="H143">
            <v>8448</v>
          </cell>
        </row>
        <row r="144">
          <cell r="H144">
            <v>7680</v>
          </cell>
        </row>
        <row r="145">
          <cell r="H145">
            <v>7680</v>
          </cell>
        </row>
        <row r="146">
          <cell r="H146">
            <v>7296</v>
          </cell>
        </row>
        <row r="147">
          <cell r="H147">
            <v>7296</v>
          </cell>
        </row>
        <row r="149">
          <cell r="H149">
            <v>3360</v>
          </cell>
        </row>
        <row r="150">
          <cell r="H150">
            <v>6640</v>
          </cell>
        </row>
        <row r="151">
          <cell r="H151">
            <v>5376</v>
          </cell>
        </row>
        <row r="152">
          <cell r="H152">
            <v>7392</v>
          </cell>
        </row>
        <row r="169">
          <cell r="H169">
            <v>2112</v>
          </cell>
        </row>
        <row r="170">
          <cell r="H170">
            <v>1920</v>
          </cell>
        </row>
        <row r="171">
          <cell r="H171">
            <v>1920</v>
          </cell>
        </row>
        <row r="172">
          <cell r="H172">
            <v>1824</v>
          </cell>
        </row>
        <row r="173">
          <cell r="H173">
            <v>1824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14DF-F7E9-4A5B-B28A-0FFDD5483999}">
  <dimension ref="A1:F134"/>
  <sheetViews>
    <sheetView tabSelected="1" workbookViewId="0">
      <selection activeCell="H11" sqref="H11"/>
    </sheetView>
  </sheetViews>
  <sheetFormatPr defaultRowHeight="21" x14ac:dyDescent="0.35"/>
  <cols>
    <col min="1" max="1" width="20.5" style="2" bestFit="1" customWidth="1"/>
    <col min="2" max="2" width="19" style="2" bestFit="1" customWidth="1"/>
    <col min="3" max="3" width="10.875" style="2" bestFit="1" customWidth="1"/>
    <col min="4" max="5" width="12.25" style="2" bestFit="1" customWidth="1"/>
    <col min="6" max="6" width="10.875" style="2" bestFit="1" customWidth="1"/>
    <col min="7" max="16384" width="9" style="2"/>
  </cols>
  <sheetData>
    <row r="1" spans="1:6" x14ac:dyDescent="0.35">
      <c r="A1" s="28" t="s">
        <v>15</v>
      </c>
      <c r="B1" s="29"/>
      <c r="C1" s="29"/>
      <c r="D1" s="29"/>
      <c r="E1" s="29"/>
      <c r="F1" s="29"/>
    </row>
    <row r="2" spans="1:6" x14ac:dyDescent="0.35">
      <c r="A2" s="28" t="s">
        <v>16</v>
      </c>
      <c r="B2" s="29"/>
      <c r="C2" s="29"/>
      <c r="D2" s="29"/>
      <c r="E2" s="29"/>
      <c r="F2" s="29"/>
    </row>
    <row r="3" spans="1:6" x14ac:dyDescent="0.35">
      <c r="A3" s="28" t="s">
        <v>0</v>
      </c>
      <c r="B3" s="29"/>
      <c r="C3" s="29"/>
      <c r="D3" s="29"/>
      <c r="E3" s="29"/>
      <c r="F3" s="29"/>
    </row>
    <row r="4" spans="1:6" x14ac:dyDescent="0.35">
      <c r="A4" s="30" t="s">
        <v>17</v>
      </c>
      <c r="B4" s="29"/>
      <c r="C4" s="29"/>
      <c r="D4" s="29"/>
      <c r="E4" s="29"/>
      <c r="F4" s="29"/>
    </row>
    <row r="5" spans="1:6" x14ac:dyDescent="0.3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x14ac:dyDescent="0.35">
      <c r="A6" s="4" t="s">
        <v>7</v>
      </c>
      <c r="B6" s="5">
        <v>226400</v>
      </c>
      <c r="C6" s="4">
        <v>0</v>
      </c>
      <c r="D6" s="6">
        <v>226400</v>
      </c>
      <c r="E6" s="6">
        <v>226400</v>
      </c>
      <c r="F6" s="4">
        <v>0</v>
      </c>
    </row>
    <row r="7" spans="1:6" x14ac:dyDescent="0.35">
      <c r="A7" s="4" t="s">
        <v>8</v>
      </c>
      <c r="B7" s="5">
        <v>105851.52</v>
      </c>
      <c r="C7" s="4">
        <v>0</v>
      </c>
      <c r="D7" s="6">
        <v>105851.52</v>
      </c>
      <c r="E7" s="6">
        <v>105851.52</v>
      </c>
      <c r="F7" s="4">
        <v>0</v>
      </c>
    </row>
    <row r="8" spans="1:6" x14ac:dyDescent="0.35">
      <c r="A8" s="7" t="s">
        <v>9</v>
      </c>
      <c r="B8" s="5">
        <v>349354</v>
      </c>
      <c r="C8" s="6">
        <v>66696</v>
      </c>
      <c r="D8" s="1">
        <f>SUM(B8:C8)</f>
        <v>416050</v>
      </c>
      <c r="E8" s="1">
        <v>416050</v>
      </c>
      <c r="F8" s="4">
        <v>0</v>
      </c>
    </row>
    <row r="9" spans="1:6" x14ac:dyDescent="0.35">
      <c r="A9" s="4" t="s">
        <v>10</v>
      </c>
      <c r="B9" s="8"/>
      <c r="C9" s="8"/>
      <c r="D9" s="8"/>
      <c r="E9" s="8"/>
      <c r="F9" s="8"/>
    </row>
    <row r="10" spans="1:6" x14ac:dyDescent="0.35">
      <c r="A10" s="9" t="s">
        <v>4</v>
      </c>
      <c r="B10" s="6">
        <f>SUM(B6:B9)</f>
        <v>681605.52</v>
      </c>
      <c r="C10" s="6">
        <f>SUM(C8:C9)</f>
        <v>66696</v>
      </c>
      <c r="D10" s="6">
        <f>SUM(D6:D9)</f>
        <v>748301.52</v>
      </c>
      <c r="E10" s="6">
        <f>SUM(E6:E9)</f>
        <v>748301.52</v>
      </c>
      <c r="F10" s="4">
        <v>0</v>
      </c>
    </row>
    <row r="12" spans="1:6" ht="84" x14ac:dyDescent="0.35">
      <c r="A12" s="10" t="s">
        <v>11</v>
      </c>
      <c r="B12" s="11" t="s">
        <v>12</v>
      </c>
      <c r="C12" s="11" t="s">
        <v>13</v>
      </c>
      <c r="D12" s="10" t="s">
        <v>4</v>
      </c>
      <c r="E12" s="10" t="s">
        <v>5</v>
      </c>
      <c r="F12" s="10" t="s">
        <v>6</v>
      </c>
    </row>
    <row r="13" spans="1:6" x14ac:dyDescent="0.35">
      <c r="A13" s="4"/>
      <c r="B13" s="4"/>
      <c r="C13" s="4"/>
      <c r="D13" s="4"/>
      <c r="E13" s="4"/>
      <c r="F13" s="4"/>
    </row>
    <row r="14" spans="1:6" x14ac:dyDescent="0.35">
      <c r="A14" s="9" t="s">
        <v>4</v>
      </c>
      <c r="B14" s="4"/>
      <c r="C14" s="4"/>
      <c r="D14" s="4"/>
      <c r="E14" s="4"/>
      <c r="F14" s="4"/>
    </row>
    <row r="16" spans="1:6" x14ac:dyDescent="0.35">
      <c r="A16" s="28" t="s">
        <v>18</v>
      </c>
      <c r="B16" s="29"/>
      <c r="C16" s="29"/>
      <c r="D16" s="29"/>
      <c r="E16" s="29"/>
      <c r="F16" s="29"/>
    </row>
    <row r="17" spans="1:6" x14ac:dyDescent="0.35">
      <c r="A17" s="28" t="s">
        <v>16</v>
      </c>
      <c r="B17" s="29"/>
      <c r="C17" s="29"/>
      <c r="D17" s="29"/>
      <c r="E17" s="29"/>
      <c r="F17" s="29"/>
    </row>
    <row r="18" spans="1:6" x14ac:dyDescent="0.35">
      <c r="A18" s="28" t="s">
        <v>0</v>
      </c>
      <c r="B18" s="29"/>
      <c r="C18" s="29"/>
      <c r="D18" s="29"/>
      <c r="E18" s="29"/>
      <c r="F18" s="29"/>
    </row>
    <row r="19" spans="1:6" x14ac:dyDescent="0.35">
      <c r="A19" s="30" t="s">
        <v>14</v>
      </c>
      <c r="B19" s="29"/>
      <c r="C19" s="29"/>
      <c r="D19" s="29"/>
      <c r="E19" s="29"/>
      <c r="F19" s="29"/>
    </row>
    <row r="20" spans="1:6" x14ac:dyDescent="0.35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</row>
    <row r="21" spans="1:6" x14ac:dyDescent="0.35">
      <c r="A21" s="4" t="s">
        <v>7</v>
      </c>
      <c r="B21" s="12">
        <f>325650+61035+60840+108233+82290+325650+108087+82290+61035+60840</f>
        <v>1275950</v>
      </c>
      <c r="C21" s="12"/>
      <c r="D21" s="12">
        <f t="shared" ref="D21:D23" si="0">B21+C21</f>
        <v>1275950</v>
      </c>
      <c r="E21" s="12">
        <v>1269564</v>
      </c>
      <c r="F21" s="12">
        <f t="shared" ref="F21:F23" si="1">D21-E21</f>
        <v>6386</v>
      </c>
    </row>
    <row r="22" spans="1:6" x14ac:dyDescent="0.35">
      <c r="A22" s="4" t="s">
        <v>8</v>
      </c>
      <c r="B22" s="12">
        <f>332123.22+54896.4</f>
        <v>387019.62</v>
      </c>
      <c r="C22" s="12"/>
      <c r="D22" s="12">
        <f t="shared" si="0"/>
        <v>387019.62</v>
      </c>
      <c r="E22" s="12">
        <v>0</v>
      </c>
      <c r="F22" s="12">
        <f t="shared" si="1"/>
        <v>387019.62</v>
      </c>
    </row>
    <row r="23" spans="1:6" x14ac:dyDescent="0.35">
      <c r="A23" s="7" t="s">
        <v>9</v>
      </c>
      <c r="B23" s="12">
        <f>729729*2+7371</f>
        <v>1466829</v>
      </c>
      <c r="C23" s="12">
        <v>298400</v>
      </c>
      <c r="D23" s="12">
        <f t="shared" si="0"/>
        <v>1765229</v>
      </c>
      <c r="E23" s="12">
        <v>1554425</v>
      </c>
      <c r="F23" s="12">
        <f t="shared" si="1"/>
        <v>210804</v>
      </c>
    </row>
    <row r="24" spans="1:6" x14ac:dyDescent="0.35">
      <c r="A24" s="4" t="s">
        <v>10</v>
      </c>
      <c r="B24" s="13"/>
      <c r="C24" s="13"/>
      <c r="D24" s="13"/>
      <c r="E24" s="13"/>
      <c r="F24" s="13"/>
    </row>
    <row r="25" spans="1:6" x14ac:dyDescent="0.35">
      <c r="A25" s="9" t="s">
        <v>4</v>
      </c>
      <c r="B25" s="12">
        <f t="shared" ref="B25:F25" si="2">SUM(B21:B24)</f>
        <v>3129798.62</v>
      </c>
      <c r="C25" s="12">
        <f t="shared" si="2"/>
        <v>298400</v>
      </c>
      <c r="D25" s="12">
        <f t="shared" si="2"/>
        <v>3428198.62</v>
      </c>
      <c r="E25" s="12">
        <f t="shared" si="2"/>
        <v>2823989</v>
      </c>
      <c r="F25" s="12">
        <f t="shared" si="2"/>
        <v>604209.62</v>
      </c>
    </row>
    <row r="27" spans="1:6" ht="84" x14ac:dyDescent="0.35">
      <c r="A27" s="10" t="s">
        <v>11</v>
      </c>
      <c r="B27" s="11" t="s">
        <v>12</v>
      </c>
      <c r="C27" s="11" t="s">
        <v>13</v>
      </c>
      <c r="D27" s="10" t="s">
        <v>4</v>
      </c>
      <c r="E27" s="10" t="s">
        <v>5</v>
      </c>
      <c r="F27" s="10" t="s">
        <v>6</v>
      </c>
    </row>
    <row r="28" spans="1:6" x14ac:dyDescent="0.35">
      <c r="A28" s="4"/>
      <c r="B28" s="4"/>
      <c r="C28" s="4"/>
      <c r="D28" s="4"/>
      <c r="E28" s="4"/>
      <c r="F28" s="4"/>
    </row>
    <row r="29" spans="1:6" x14ac:dyDescent="0.35">
      <c r="A29" s="9" t="s">
        <v>4</v>
      </c>
      <c r="B29" s="4"/>
      <c r="C29" s="4"/>
      <c r="D29" s="4"/>
      <c r="E29" s="4"/>
      <c r="F29" s="4"/>
    </row>
    <row r="31" spans="1:6" x14ac:dyDescent="0.35">
      <c r="A31" s="28" t="s">
        <v>19</v>
      </c>
      <c r="B31" s="29"/>
      <c r="C31" s="29"/>
      <c r="D31" s="29"/>
      <c r="E31" s="29"/>
      <c r="F31" s="29"/>
    </row>
    <row r="32" spans="1:6" x14ac:dyDescent="0.35">
      <c r="A32" s="28" t="s">
        <v>16</v>
      </c>
      <c r="B32" s="29"/>
      <c r="C32" s="29"/>
      <c r="D32" s="29"/>
      <c r="E32" s="29"/>
      <c r="F32" s="29"/>
    </row>
    <row r="33" spans="1:6" x14ac:dyDescent="0.35">
      <c r="A33" s="28" t="s">
        <v>0</v>
      </c>
      <c r="B33" s="29"/>
      <c r="C33" s="29"/>
      <c r="D33" s="29"/>
      <c r="E33" s="29"/>
      <c r="F33" s="29"/>
    </row>
    <row r="34" spans="1:6" x14ac:dyDescent="0.35">
      <c r="A34" s="30" t="s">
        <v>17</v>
      </c>
      <c r="B34" s="29"/>
      <c r="C34" s="29"/>
      <c r="D34" s="29"/>
      <c r="E34" s="29"/>
      <c r="F34" s="29"/>
    </row>
    <row r="35" spans="1:6" x14ac:dyDescent="0.35">
      <c r="A35" s="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</row>
    <row r="36" spans="1:6" x14ac:dyDescent="0.35">
      <c r="A36" s="4" t="s">
        <v>7</v>
      </c>
      <c r="B36" s="14">
        <f>(115400+31589+22970+17020+16980)*2</f>
        <v>407918</v>
      </c>
      <c r="C36" s="14"/>
      <c r="D36" s="14">
        <f>B36+C36</f>
        <v>407918</v>
      </c>
      <c r="E36" s="14">
        <f>'[1]ก.ย.'!$H$49+'[1]ก.ย.'!$H$51+'[1]ก.ย.'!$H$62+'[1]ก.ย.'!$H$63+'[1]ก.ย.'!$H$64+'[1]ก.ย.'!$H$65+'[1]ก.ย.'!$H$66+'[1]ก.ย.'!$H$69+'[1]ก.ย.'!$H$70+'[1]ก.ย.'!$H$71+'[1]ก.ย.'!$H$72+'[1]ก.ย.'!$H$73</f>
        <v>255375.75</v>
      </c>
      <c r="F36" s="14">
        <f>D36-E36</f>
        <v>152542.25</v>
      </c>
    </row>
    <row r="37" spans="1:6" x14ac:dyDescent="0.35">
      <c r="A37" s="4" t="s">
        <v>8</v>
      </c>
      <c r="B37" s="14">
        <f>92729.56+15327</f>
        <v>108056.56</v>
      </c>
      <c r="C37" s="14"/>
      <c r="D37" s="14">
        <f t="shared" ref="D37:D38" si="3">B37+C37</f>
        <v>108056.56</v>
      </c>
      <c r="E37" s="14">
        <v>0</v>
      </c>
      <c r="F37" s="14">
        <f>D37-E37</f>
        <v>108056.56</v>
      </c>
    </row>
    <row r="38" spans="1:6" x14ac:dyDescent="0.35">
      <c r="A38" s="7" t="s">
        <v>9</v>
      </c>
      <c r="B38" s="14">
        <f>(203742*2)+2058</f>
        <v>409542</v>
      </c>
      <c r="C38" s="14">
        <v>97600</v>
      </c>
      <c r="D38" s="14">
        <f t="shared" si="3"/>
        <v>507142</v>
      </c>
      <c r="E38" s="14">
        <f>'[1]ก.ย.'!$H$115+'[1]ก.ย.'!$H$116+'[1]ก.ย.'!$H$117+'[1]ก.ย.'!$H$118+'[1]ก.ย.'!$H$119+'[1]ก.ย.'!$H$120+'[1]ก.ย.'!$H$122+'[1]ก.ย.'!$H$123+'[1]ก.ย.'!$H$124+'[1]ก.ย.'!$H$125+'[1]ก.ย.'!$H$142+'[1]ก.ย.'!$H$143+'[1]ก.ย.'!$H$144+'[1]ก.ย.'!$H$145+'[1]ก.ย.'!$H$146+'[1]ก.ย.'!$H$147+'[1]ก.ย.'!$H$149+'[1]ก.ย.'!$H$150+'[1]ก.ย.'!$H$151+'[1]ก.ย.'!$H$152+'[1]ก.ย.'!$H$169+'[1]ก.ย.'!$H$170+'[1]ก.ย.'!$H$171+'[1]ก.ย.'!$H$172+'[1]ก.ย.'!$H$173</f>
        <v>397000</v>
      </c>
      <c r="F38" s="14">
        <f>D38-E38</f>
        <v>110142</v>
      </c>
    </row>
    <row r="39" spans="1:6" x14ac:dyDescent="0.35">
      <c r="A39" s="4" t="s">
        <v>10</v>
      </c>
      <c r="B39" s="15"/>
      <c r="C39" s="15"/>
      <c r="D39" s="15"/>
      <c r="E39" s="15"/>
      <c r="F39" s="15"/>
    </row>
    <row r="40" spans="1:6" x14ac:dyDescent="0.35">
      <c r="A40" s="9" t="s">
        <v>4</v>
      </c>
      <c r="B40" s="14">
        <f>SUM(B36:B39)</f>
        <v>925516.56</v>
      </c>
      <c r="C40" s="14">
        <f t="shared" ref="C40:F40" si="4">SUM(C36:C39)</f>
        <v>97600</v>
      </c>
      <c r="D40" s="14">
        <f t="shared" si="4"/>
        <v>1023116.56</v>
      </c>
      <c r="E40" s="14">
        <f t="shared" si="4"/>
        <v>652375.75</v>
      </c>
      <c r="F40" s="14">
        <f t="shared" si="4"/>
        <v>370740.81</v>
      </c>
    </row>
    <row r="42" spans="1:6" ht="84" x14ac:dyDescent="0.35">
      <c r="A42" s="10" t="s">
        <v>11</v>
      </c>
      <c r="B42" s="11" t="s">
        <v>12</v>
      </c>
      <c r="C42" s="11" t="s">
        <v>13</v>
      </c>
      <c r="D42" s="10" t="s">
        <v>4</v>
      </c>
      <c r="E42" s="10" t="s">
        <v>5</v>
      </c>
      <c r="F42" s="10" t="s">
        <v>6</v>
      </c>
    </row>
    <row r="43" spans="1:6" x14ac:dyDescent="0.35">
      <c r="A43" s="4"/>
      <c r="B43" s="4"/>
      <c r="C43" s="4"/>
      <c r="D43" s="4"/>
      <c r="E43" s="4"/>
      <c r="F43" s="4"/>
    </row>
    <row r="44" spans="1:6" x14ac:dyDescent="0.35">
      <c r="A44" s="9" t="s">
        <v>4</v>
      </c>
      <c r="B44" s="4"/>
      <c r="C44" s="4"/>
      <c r="D44" s="4"/>
      <c r="E44" s="4"/>
      <c r="F44" s="4"/>
    </row>
    <row r="46" spans="1:6" x14ac:dyDescent="0.35">
      <c r="A46" s="28" t="s">
        <v>26</v>
      </c>
      <c r="B46" s="29"/>
      <c r="C46" s="29"/>
      <c r="D46" s="29"/>
      <c r="E46" s="29"/>
      <c r="F46" s="29"/>
    </row>
    <row r="47" spans="1:6" x14ac:dyDescent="0.35">
      <c r="A47" s="28" t="s">
        <v>16</v>
      </c>
      <c r="B47" s="29"/>
      <c r="C47" s="29"/>
      <c r="D47" s="29"/>
      <c r="E47" s="29"/>
      <c r="F47" s="29"/>
    </row>
    <row r="48" spans="1:6" x14ac:dyDescent="0.35">
      <c r="A48" s="28" t="s">
        <v>0</v>
      </c>
      <c r="B48" s="29"/>
      <c r="C48" s="29"/>
      <c r="D48" s="29"/>
      <c r="E48" s="29"/>
      <c r="F48" s="29"/>
    </row>
    <row r="49" spans="1:6" x14ac:dyDescent="0.35">
      <c r="A49" s="30" t="s">
        <v>17</v>
      </c>
      <c r="B49" s="29"/>
      <c r="C49" s="29"/>
      <c r="D49" s="29"/>
      <c r="E49" s="29"/>
      <c r="F49" s="29"/>
    </row>
    <row r="50" spans="1:6" x14ac:dyDescent="0.3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</row>
    <row r="51" spans="1:6" x14ac:dyDescent="0.35">
      <c r="A51" s="4" t="s">
        <v>7</v>
      </c>
      <c r="B51" s="24">
        <v>263700</v>
      </c>
      <c r="C51" s="24">
        <v>0</v>
      </c>
      <c r="D51" s="24">
        <v>263700</v>
      </c>
      <c r="E51" s="24">
        <v>263700</v>
      </c>
      <c r="F51" s="4">
        <v>0</v>
      </c>
    </row>
    <row r="52" spans="1:6" x14ac:dyDescent="0.35">
      <c r="A52" s="4" t="s">
        <v>8</v>
      </c>
      <c r="B52" s="6">
        <v>155469.42000000001</v>
      </c>
      <c r="C52" s="4">
        <v>0</v>
      </c>
      <c r="D52" s="6">
        <v>155469.42000000001</v>
      </c>
      <c r="E52" s="6">
        <v>155469.42000000001</v>
      </c>
      <c r="F52" s="4">
        <v>0</v>
      </c>
    </row>
    <row r="53" spans="1:6" x14ac:dyDescent="0.35">
      <c r="A53" s="7" t="s">
        <v>9</v>
      </c>
      <c r="B53" s="24">
        <v>296100</v>
      </c>
      <c r="C53" s="24">
        <v>0</v>
      </c>
      <c r="D53" s="24">
        <v>296100</v>
      </c>
      <c r="E53" s="24">
        <v>296100</v>
      </c>
      <c r="F53" s="4">
        <v>0</v>
      </c>
    </row>
    <row r="54" spans="1:6" x14ac:dyDescent="0.35">
      <c r="A54" s="4" t="s">
        <v>10</v>
      </c>
      <c r="B54" s="8" t="s">
        <v>20</v>
      </c>
      <c r="C54" s="8" t="s">
        <v>20</v>
      </c>
      <c r="D54" s="8" t="s">
        <v>20</v>
      </c>
      <c r="E54" s="8" t="s">
        <v>20</v>
      </c>
      <c r="F54" s="8" t="s">
        <v>20</v>
      </c>
    </row>
    <row r="55" spans="1:6" x14ac:dyDescent="0.35">
      <c r="A55" s="9" t="s">
        <v>4</v>
      </c>
      <c r="B55" s="6">
        <v>715269.42</v>
      </c>
      <c r="C55" s="4">
        <v>0</v>
      </c>
      <c r="D55" s="6">
        <v>715269.42</v>
      </c>
      <c r="E55" s="6">
        <v>715269.42</v>
      </c>
      <c r="F55" s="4">
        <v>0</v>
      </c>
    </row>
    <row r="57" spans="1:6" ht="84" x14ac:dyDescent="0.35">
      <c r="A57" s="10" t="s">
        <v>11</v>
      </c>
      <c r="B57" s="11" t="s">
        <v>12</v>
      </c>
      <c r="C57" s="11" t="s">
        <v>13</v>
      </c>
      <c r="D57" s="10" t="s">
        <v>4</v>
      </c>
      <c r="E57" s="10" t="s">
        <v>5</v>
      </c>
      <c r="F57" s="10" t="s">
        <v>6</v>
      </c>
    </row>
    <row r="58" spans="1:6" x14ac:dyDescent="0.35">
      <c r="A58" s="4"/>
      <c r="B58" s="4"/>
      <c r="C58" s="4"/>
      <c r="D58" s="4"/>
      <c r="E58" s="4"/>
      <c r="F58" s="4"/>
    </row>
    <row r="59" spans="1:6" x14ac:dyDescent="0.35">
      <c r="A59" s="9" t="s">
        <v>4</v>
      </c>
      <c r="B59" s="4"/>
      <c r="C59" s="4"/>
      <c r="D59" s="4"/>
      <c r="E59" s="4"/>
      <c r="F59" s="4"/>
    </row>
    <row r="61" spans="1:6" x14ac:dyDescent="0.35">
      <c r="A61" s="31" t="s">
        <v>27</v>
      </c>
      <c r="B61" s="32"/>
      <c r="C61" s="32"/>
      <c r="D61" s="32"/>
      <c r="E61" s="32"/>
      <c r="F61" s="32"/>
    </row>
    <row r="62" spans="1:6" x14ac:dyDescent="0.35">
      <c r="A62" s="28" t="s">
        <v>16</v>
      </c>
      <c r="B62" s="29"/>
      <c r="C62" s="29"/>
      <c r="D62" s="29"/>
      <c r="E62" s="29"/>
      <c r="F62" s="29"/>
    </row>
    <row r="63" spans="1:6" x14ac:dyDescent="0.35">
      <c r="A63" s="28" t="s">
        <v>0</v>
      </c>
      <c r="B63" s="29"/>
      <c r="C63" s="29"/>
      <c r="D63" s="29"/>
      <c r="E63" s="29"/>
      <c r="F63" s="29"/>
    </row>
    <row r="64" spans="1:6" x14ac:dyDescent="0.35">
      <c r="A64" s="30" t="s">
        <v>17</v>
      </c>
      <c r="B64" s="29"/>
      <c r="C64" s="29"/>
      <c r="D64" s="29"/>
      <c r="E64" s="29"/>
      <c r="F64" s="29"/>
    </row>
    <row r="65" spans="1:6" x14ac:dyDescent="0.35">
      <c r="A65" s="3" t="s">
        <v>1</v>
      </c>
      <c r="B65" s="3" t="s">
        <v>2</v>
      </c>
      <c r="C65" s="3" t="s">
        <v>3</v>
      </c>
      <c r="D65" s="3" t="s">
        <v>4</v>
      </c>
      <c r="E65" s="3" t="s">
        <v>5</v>
      </c>
      <c r="F65" s="3" t="s">
        <v>6</v>
      </c>
    </row>
    <row r="66" spans="1:6" x14ac:dyDescent="0.35">
      <c r="A66" s="4" t="s">
        <v>7</v>
      </c>
      <c r="B66" s="14">
        <v>1637630</v>
      </c>
      <c r="C66" s="4"/>
      <c r="D66" s="14">
        <v>1637630</v>
      </c>
      <c r="E66" s="14">
        <v>1637630</v>
      </c>
      <c r="F66" s="4">
        <v>0</v>
      </c>
    </row>
    <row r="67" spans="1:6" x14ac:dyDescent="0.35">
      <c r="A67" s="4" t="s">
        <v>8</v>
      </c>
      <c r="B67" s="14">
        <v>219272.8</v>
      </c>
      <c r="C67" s="4"/>
      <c r="D67" s="14">
        <v>219272.8</v>
      </c>
      <c r="E67" s="14">
        <v>219272.8</v>
      </c>
      <c r="F67" s="4"/>
    </row>
    <row r="68" spans="1:6" x14ac:dyDescent="0.35">
      <c r="A68" s="7" t="s">
        <v>9</v>
      </c>
      <c r="B68" s="14">
        <v>2982000</v>
      </c>
      <c r="C68" s="14">
        <v>573600</v>
      </c>
      <c r="D68" s="14">
        <f>SUM(B68:C68)</f>
        <v>3555600</v>
      </c>
      <c r="E68" s="14">
        <v>2897588</v>
      </c>
      <c r="F68" s="25">
        <f>D68-E68</f>
        <v>658012</v>
      </c>
    </row>
    <row r="69" spans="1:6" x14ac:dyDescent="0.35">
      <c r="A69" s="4" t="s">
        <v>10</v>
      </c>
      <c r="B69" s="8"/>
      <c r="C69" s="8"/>
      <c r="D69" s="8"/>
      <c r="E69" s="8"/>
      <c r="F69" s="8"/>
    </row>
    <row r="70" spans="1:6" x14ac:dyDescent="0.35">
      <c r="A70" s="9" t="s">
        <v>4</v>
      </c>
      <c r="B70" s="4"/>
      <c r="C70" s="4"/>
      <c r="D70" s="4"/>
      <c r="E70" s="4"/>
      <c r="F70" s="4"/>
    </row>
    <row r="72" spans="1:6" ht="84" x14ac:dyDescent="0.35">
      <c r="A72" s="10" t="s">
        <v>11</v>
      </c>
      <c r="B72" s="11" t="s">
        <v>12</v>
      </c>
      <c r="C72" s="11" t="s">
        <v>13</v>
      </c>
      <c r="D72" s="10" t="s">
        <v>4</v>
      </c>
      <c r="E72" s="10" t="s">
        <v>5</v>
      </c>
      <c r="F72" s="10" t="s">
        <v>6</v>
      </c>
    </row>
    <row r="73" spans="1:6" x14ac:dyDescent="0.35">
      <c r="A73" s="4"/>
      <c r="B73" s="4"/>
      <c r="C73" s="4"/>
      <c r="D73" s="4"/>
      <c r="E73" s="4"/>
      <c r="F73" s="4"/>
    </row>
    <row r="74" spans="1:6" x14ac:dyDescent="0.35">
      <c r="A74" s="9" t="s">
        <v>4</v>
      </c>
      <c r="B74" s="4"/>
      <c r="C74" s="4"/>
      <c r="D74" s="4"/>
      <c r="E74" s="4"/>
      <c r="F74" s="4"/>
    </row>
    <row r="76" spans="1:6" x14ac:dyDescent="0.35">
      <c r="A76" s="28" t="s">
        <v>28</v>
      </c>
      <c r="B76" s="29"/>
      <c r="C76" s="29"/>
      <c r="D76" s="29"/>
      <c r="E76" s="29"/>
      <c r="F76" s="29"/>
    </row>
    <row r="77" spans="1:6" x14ac:dyDescent="0.35">
      <c r="A77" s="28" t="s">
        <v>16</v>
      </c>
      <c r="B77" s="29"/>
      <c r="C77" s="29"/>
      <c r="D77" s="29"/>
      <c r="E77" s="29"/>
      <c r="F77" s="29"/>
    </row>
    <row r="78" spans="1:6" x14ac:dyDescent="0.35">
      <c r="A78" s="28" t="s">
        <v>0</v>
      </c>
      <c r="B78" s="29"/>
      <c r="C78" s="29"/>
      <c r="D78" s="29"/>
      <c r="E78" s="29"/>
      <c r="F78" s="29"/>
    </row>
    <row r="79" spans="1:6" x14ac:dyDescent="0.35">
      <c r="A79" s="30" t="s">
        <v>21</v>
      </c>
      <c r="B79" s="29"/>
      <c r="C79" s="29"/>
      <c r="D79" s="29"/>
      <c r="E79" s="29"/>
      <c r="F79" s="29"/>
    </row>
    <row r="80" spans="1:6" x14ac:dyDescent="0.3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</row>
    <row r="81" spans="1:6" x14ac:dyDescent="0.35">
      <c r="A81" s="4" t="s">
        <v>7</v>
      </c>
      <c r="B81" s="26">
        <v>1876954</v>
      </c>
      <c r="C81" s="8" t="s">
        <v>20</v>
      </c>
      <c r="D81" s="6">
        <f>SUM(B81:C81)</f>
        <v>1876954</v>
      </c>
      <c r="E81" s="6">
        <v>1545625</v>
      </c>
      <c r="F81" s="6">
        <f>D81-E81</f>
        <v>331329</v>
      </c>
    </row>
    <row r="82" spans="1:6" x14ac:dyDescent="0.35">
      <c r="A82" s="4" t="s">
        <v>8</v>
      </c>
      <c r="B82" s="6">
        <v>745629.18</v>
      </c>
      <c r="C82" s="8" t="s">
        <v>20</v>
      </c>
      <c r="D82" s="6">
        <f>SUM(B82:C82)</f>
        <v>745629.18</v>
      </c>
      <c r="E82" s="8" t="s">
        <v>22</v>
      </c>
      <c r="F82" s="4"/>
    </row>
    <row r="83" spans="1:6" x14ac:dyDescent="0.35">
      <c r="A83" s="7" t="s">
        <v>9</v>
      </c>
      <c r="B83" s="6">
        <v>2146200</v>
      </c>
      <c r="C83" s="6">
        <v>643200</v>
      </c>
      <c r="D83" s="6">
        <f>SUM(B83:C83)</f>
        <v>2789400</v>
      </c>
      <c r="E83" s="6">
        <v>1797775</v>
      </c>
      <c r="F83" s="6">
        <f>D83-E83</f>
        <v>991625</v>
      </c>
    </row>
    <row r="84" spans="1:6" x14ac:dyDescent="0.35">
      <c r="A84" s="4" t="s">
        <v>10</v>
      </c>
      <c r="B84" s="8" t="s">
        <v>20</v>
      </c>
      <c r="C84" s="8" t="s">
        <v>20</v>
      </c>
      <c r="D84" s="8" t="s">
        <v>20</v>
      </c>
      <c r="E84" s="8" t="s">
        <v>20</v>
      </c>
      <c r="F84" s="8" t="s">
        <v>20</v>
      </c>
    </row>
    <row r="85" spans="1:6" x14ac:dyDescent="0.35">
      <c r="A85" s="9" t="s">
        <v>4</v>
      </c>
      <c r="B85" s="6">
        <f>SUM(B81:B84)</f>
        <v>4768783.18</v>
      </c>
      <c r="C85" s="6">
        <f>SUM(C81:C84)</f>
        <v>643200</v>
      </c>
      <c r="D85" s="6">
        <f>SUM(D81:D84)</f>
        <v>5411983.1799999997</v>
      </c>
      <c r="E85" s="4"/>
      <c r="F85" s="4"/>
    </row>
    <row r="87" spans="1:6" ht="84" x14ac:dyDescent="0.35">
      <c r="A87" s="10" t="s">
        <v>11</v>
      </c>
      <c r="B87" s="11" t="s">
        <v>12</v>
      </c>
      <c r="C87" s="11" t="s">
        <v>13</v>
      </c>
      <c r="D87" s="10" t="s">
        <v>4</v>
      </c>
      <c r="E87" s="10" t="s">
        <v>5</v>
      </c>
      <c r="F87" s="10" t="s">
        <v>6</v>
      </c>
    </row>
    <row r="88" spans="1:6" x14ac:dyDescent="0.35">
      <c r="A88" s="4"/>
      <c r="B88" s="4"/>
      <c r="C88" s="4"/>
      <c r="D88" s="4"/>
      <c r="E88" s="4"/>
      <c r="F88" s="4"/>
    </row>
    <row r="89" spans="1:6" x14ac:dyDescent="0.35">
      <c r="A89" s="9" t="s">
        <v>4</v>
      </c>
      <c r="B89" s="4"/>
      <c r="C89" s="4"/>
      <c r="D89" s="4"/>
      <c r="E89" s="4"/>
      <c r="F89" s="4"/>
    </row>
    <row r="91" spans="1:6" x14ac:dyDescent="0.35">
      <c r="A91" s="28" t="s">
        <v>29</v>
      </c>
      <c r="B91" s="29"/>
      <c r="C91" s="29"/>
      <c r="D91" s="29"/>
      <c r="E91" s="29"/>
      <c r="F91" s="29"/>
    </row>
    <row r="92" spans="1:6" x14ac:dyDescent="0.35">
      <c r="A92" s="28" t="s">
        <v>16</v>
      </c>
      <c r="B92" s="29"/>
      <c r="C92" s="29"/>
      <c r="D92" s="29"/>
      <c r="E92" s="29"/>
      <c r="F92" s="29"/>
    </row>
    <row r="93" spans="1:6" x14ac:dyDescent="0.35">
      <c r="A93" s="28" t="s">
        <v>0</v>
      </c>
      <c r="B93" s="29"/>
      <c r="C93" s="29"/>
      <c r="D93" s="29"/>
      <c r="E93" s="29"/>
      <c r="F93" s="29"/>
    </row>
    <row r="94" spans="1:6" x14ac:dyDescent="0.35">
      <c r="A94" s="30" t="s">
        <v>23</v>
      </c>
      <c r="B94" s="29"/>
      <c r="C94" s="29"/>
      <c r="D94" s="29"/>
      <c r="E94" s="29"/>
      <c r="F94" s="29"/>
    </row>
    <row r="95" spans="1:6" x14ac:dyDescent="0.35">
      <c r="A95" s="3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</row>
    <row r="96" spans="1:6" x14ac:dyDescent="0.35">
      <c r="A96" s="4" t="s">
        <v>7</v>
      </c>
      <c r="B96" s="14">
        <f>183500+46365+35655+34470+63471+35655+34470+63556+183500+46365</f>
        <v>727007</v>
      </c>
      <c r="C96" s="8"/>
      <c r="D96" s="6"/>
      <c r="E96" s="27"/>
      <c r="F96" s="6"/>
    </row>
    <row r="97" spans="1:6" x14ac:dyDescent="0.35">
      <c r="A97" s="4" t="s">
        <v>8</v>
      </c>
      <c r="B97" s="14">
        <f>30654.4+185459.12</f>
        <v>216113.52</v>
      </c>
      <c r="C97" s="8"/>
      <c r="D97" s="6"/>
      <c r="E97" s="8"/>
      <c r="F97" s="4"/>
    </row>
    <row r="98" spans="1:6" x14ac:dyDescent="0.35">
      <c r="A98" s="7" t="s">
        <v>9</v>
      </c>
      <c r="B98" s="14">
        <f>4116+407484+19300</f>
        <v>430900</v>
      </c>
      <c r="C98" s="6"/>
      <c r="D98" s="6"/>
      <c r="E98" s="6"/>
      <c r="F98" s="6"/>
    </row>
    <row r="99" spans="1:6" x14ac:dyDescent="0.35">
      <c r="A99" s="4" t="s">
        <v>10</v>
      </c>
      <c r="B99" s="15">
        <v>0</v>
      </c>
      <c r="C99" s="8"/>
      <c r="D99" s="8"/>
      <c r="E99" s="8"/>
      <c r="F99" s="8"/>
    </row>
    <row r="100" spans="1:6" x14ac:dyDescent="0.35">
      <c r="A100" s="9" t="s">
        <v>4</v>
      </c>
      <c r="B100" s="16">
        <f>SUM(B96:B99)</f>
        <v>1374020.52</v>
      </c>
      <c r="C100" s="6"/>
      <c r="D100" s="6"/>
      <c r="E100" s="4"/>
      <c r="F100" s="4"/>
    </row>
    <row r="102" spans="1:6" ht="84" x14ac:dyDescent="0.35">
      <c r="A102" s="10" t="s">
        <v>11</v>
      </c>
      <c r="B102" s="11" t="s">
        <v>12</v>
      </c>
      <c r="C102" s="11" t="s">
        <v>13</v>
      </c>
      <c r="D102" s="10" t="s">
        <v>4</v>
      </c>
      <c r="E102" s="10" t="s">
        <v>5</v>
      </c>
      <c r="F102" s="10" t="s">
        <v>6</v>
      </c>
    </row>
    <row r="103" spans="1:6" x14ac:dyDescent="0.35">
      <c r="A103" s="4"/>
      <c r="B103" s="4"/>
      <c r="C103" s="4"/>
      <c r="D103" s="4"/>
      <c r="E103" s="4"/>
      <c r="F103" s="4"/>
    </row>
    <row r="104" spans="1:6" x14ac:dyDescent="0.35">
      <c r="A104" s="9" t="s">
        <v>4</v>
      </c>
      <c r="B104" s="4"/>
      <c r="C104" s="4"/>
      <c r="D104" s="4"/>
      <c r="E104" s="4"/>
      <c r="F104" s="4"/>
    </row>
    <row r="106" spans="1:6" x14ac:dyDescent="0.35">
      <c r="A106" s="28" t="s">
        <v>30</v>
      </c>
      <c r="B106" s="29"/>
      <c r="C106" s="29"/>
      <c r="D106" s="29"/>
      <c r="E106" s="29"/>
      <c r="F106" s="29"/>
    </row>
    <row r="107" spans="1:6" x14ac:dyDescent="0.35">
      <c r="A107" s="28" t="s">
        <v>16</v>
      </c>
      <c r="B107" s="29"/>
      <c r="C107" s="29"/>
      <c r="D107" s="29"/>
      <c r="E107" s="29"/>
      <c r="F107" s="29"/>
    </row>
    <row r="108" spans="1:6" x14ac:dyDescent="0.35">
      <c r="A108" s="28" t="s">
        <v>0</v>
      </c>
      <c r="B108" s="29"/>
      <c r="C108" s="29"/>
      <c r="D108" s="29"/>
      <c r="E108" s="29"/>
      <c r="F108" s="29"/>
    </row>
    <row r="109" spans="1:6" x14ac:dyDescent="0.35">
      <c r="A109" s="30" t="s">
        <v>23</v>
      </c>
      <c r="B109" s="29"/>
      <c r="C109" s="29"/>
      <c r="D109" s="29"/>
      <c r="E109" s="29"/>
      <c r="F109" s="29"/>
    </row>
    <row r="110" spans="1:6" x14ac:dyDescent="0.35">
      <c r="A110" s="3" t="s">
        <v>1</v>
      </c>
      <c r="B110" s="3" t="s">
        <v>2</v>
      </c>
      <c r="C110" s="3" t="s">
        <v>3</v>
      </c>
      <c r="D110" s="3" t="s">
        <v>4</v>
      </c>
      <c r="E110" s="3" t="s">
        <v>5</v>
      </c>
      <c r="F110" s="3" t="s">
        <v>6</v>
      </c>
    </row>
    <row r="111" spans="1:6" x14ac:dyDescent="0.35">
      <c r="A111" s="4" t="s">
        <v>7</v>
      </c>
      <c r="B111" s="6">
        <v>1937434</v>
      </c>
      <c r="C111" s="6">
        <v>780790</v>
      </c>
      <c r="D111" s="6">
        <f>SUM(B111:C111)</f>
        <v>2718224</v>
      </c>
      <c r="E111" s="27"/>
      <c r="F111" s="6"/>
    </row>
    <row r="112" spans="1:6" x14ac:dyDescent="0.35">
      <c r="A112" s="4" t="s">
        <v>8</v>
      </c>
      <c r="B112" s="6">
        <v>541386.42000000004</v>
      </c>
      <c r="C112" s="17" t="s">
        <v>24</v>
      </c>
      <c r="D112" s="6">
        <v>1012311.09</v>
      </c>
      <c r="E112" s="8"/>
      <c r="F112" s="4"/>
    </row>
    <row r="113" spans="1:6" x14ac:dyDescent="0.35">
      <c r="A113" s="7" t="s">
        <v>9</v>
      </c>
      <c r="B113" s="6">
        <v>1031100</v>
      </c>
      <c r="C113" s="18">
        <v>408000</v>
      </c>
      <c r="D113" s="6">
        <v>2359791</v>
      </c>
      <c r="E113" s="6"/>
      <c r="F113" s="6"/>
    </row>
    <row r="114" spans="1:6" x14ac:dyDescent="0.35">
      <c r="A114" s="4" t="s">
        <v>10</v>
      </c>
      <c r="B114" s="19">
        <v>1530000</v>
      </c>
      <c r="C114" s="17" t="s">
        <v>24</v>
      </c>
      <c r="D114" s="17" t="s">
        <v>24</v>
      </c>
      <c r="E114" s="8"/>
      <c r="F114" s="8"/>
    </row>
    <row r="115" spans="1:6" x14ac:dyDescent="0.35">
      <c r="A115" s="9" t="s">
        <v>4</v>
      </c>
      <c r="B115" s="6">
        <f>SUM(B111:B114)</f>
        <v>5039920.42</v>
      </c>
      <c r="C115" s="6">
        <f>SUM(C111:C114)</f>
        <v>1188790</v>
      </c>
      <c r="D115" s="6">
        <f>SUM(D111:D114)</f>
        <v>6090326.0899999999</v>
      </c>
      <c r="E115" s="4"/>
      <c r="F115" s="4"/>
    </row>
    <row r="117" spans="1:6" ht="84" x14ac:dyDescent="0.35">
      <c r="A117" s="10" t="s">
        <v>11</v>
      </c>
      <c r="B117" s="11" t="s">
        <v>12</v>
      </c>
      <c r="C117" s="11" t="s">
        <v>13</v>
      </c>
      <c r="D117" s="10" t="s">
        <v>4</v>
      </c>
      <c r="E117" s="10" t="s">
        <v>5</v>
      </c>
      <c r="F117" s="10" t="s">
        <v>6</v>
      </c>
    </row>
    <row r="118" spans="1:6" x14ac:dyDescent="0.35">
      <c r="A118" s="4"/>
      <c r="B118" s="4"/>
      <c r="C118" s="4"/>
      <c r="D118" s="4"/>
      <c r="E118" s="4"/>
      <c r="F118" s="4"/>
    </row>
    <row r="119" spans="1:6" x14ac:dyDescent="0.35">
      <c r="A119" s="9" t="s">
        <v>4</v>
      </c>
      <c r="B119" s="4"/>
      <c r="C119" s="4"/>
      <c r="D119" s="4"/>
      <c r="E119" s="4"/>
      <c r="F119" s="4"/>
    </row>
    <row r="121" spans="1:6" x14ac:dyDescent="0.35">
      <c r="A121" s="28" t="s">
        <v>31</v>
      </c>
      <c r="B121" s="29"/>
      <c r="C121" s="29"/>
      <c r="D121" s="29"/>
      <c r="E121" s="29"/>
      <c r="F121" s="29"/>
    </row>
    <row r="122" spans="1:6" x14ac:dyDescent="0.35">
      <c r="A122" s="28" t="s">
        <v>16</v>
      </c>
      <c r="B122" s="29"/>
      <c r="C122" s="29"/>
      <c r="D122" s="29"/>
      <c r="E122" s="29"/>
      <c r="F122" s="29"/>
    </row>
    <row r="123" spans="1:6" x14ac:dyDescent="0.35">
      <c r="A123" s="28" t="s">
        <v>0</v>
      </c>
      <c r="B123" s="29"/>
      <c r="C123" s="29"/>
      <c r="D123" s="29"/>
      <c r="E123" s="29"/>
      <c r="F123" s="29"/>
    </row>
    <row r="124" spans="1:6" x14ac:dyDescent="0.35">
      <c r="A124" s="30" t="s">
        <v>25</v>
      </c>
      <c r="B124" s="29"/>
      <c r="C124" s="29"/>
      <c r="D124" s="29"/>
      <c r="E124" s="29"/>
      <c r="F124" s="29"/>
    </row>
    <row r="125" spans="1:6" x14ac:dyDescent="0.35">
      <c r="A125" s="3" t="s">
        <v>1</v>
      </c>
      <c r="B125" s="3" t="s">
        <v>2</v>
      </c>
      <c r="C125" s="3" t="s">
        <v>3</v>
      </c>
      <c r="D125" s="3" t="s">
        <v>4</v>
      </c>
      <c r="E125" s="3" t="s">
        <v>5</v>
      </c>
      <c r="F125" s="3" t="s">
        <v>6</v>
      </c>
    </row>
    <row r="126" spans="1:6" x14ac:dyDescent="0.35">
      <c r="A126" s="4" t="s">
        <v>7</v>
      </c>
      <c r="B126" s="20">
        <v>1397459</v>
      </c>
      <c r="C126" s="17"/>
      <c r="D126" s="20">
        <v>1397459</v>
      </c>
      <c r="E126" s="20">
        <v>862510</v>
      </c>
      <c r="F126" s="6"/>
    </row>
    <row r="127" spans="1:6" x14ac:dyDescent="0.35">
      <c r="A127" s="4" t="s">
        <v>8</v>
      </c>
      <c r="B127" s="21">
        <v>412379.88</v>
      </c>
      <c r="C127" s="17"/>
      <c r="D127" s="21">
        <v>412379.88</v>
      </c>
      <c r="E127" s="17"/>
      <c r="F127" s="4"/>
    </row>
    <row r="128" spans="1:6" x14ac:dyDescent="0.35">
      <c r="A128" s="7" t="s">
        <v>9</v>
      </c>
      <c r="B128" s="20">
        <v>785400</v>
      </c>
      <c r="C128" s="17"/>
      <c r="D128" s="20">
        <v>785400</v>
      </c>
      <c r="E128" s="20">
        <v>682140</v>
      </c>
      <c r="F128" s="6"/>
    </row>
    <row r="129" spans="1:6" x14ac:dyDescent="0.35">
      <c r="A129" s="4" t="s">
        <v>10</v>
      </c>
      <c r="B129" s="17"/>
      <c r="C129" s="17"/>
      <c r="D129" s="17"/>
      <c r="E129" s="17"/>
      <c r="F129" s="8"/>
    </row>
    <row r="130" spans="1:6" x14ac:dyDescent="0.35">
      <c r="A130" s="9" t="s">
        <v>4</v>
      </c>
      <c r="B130" s="22">
        <f>SUM(B126:B129)</f>
        <v>2595238.88</v>
      </c>
      <c r="C130" s="23"/>
      <c r="D130" s="22">
        <f>SUM(D126:D129)</f>
        <v>2595238.88</v>
      </c>
      <c r="E130" s="23"/>
      <c r="F130" s="4"/>
    </row>
    <row r="132" spans="1:6" ht="84" x14ac:dyDescent="0.35">
      <c r="A132" s="10" t="s">
        <v>11</v>
      </c>
      <c r="B132" s="11" t="s">
        <v>12</v>
      </c>
      <c r="C132" s="11" t="s">
        <v>13</v>
      </c>
      <c r="D132" s="10" t="s">
        <v>4</v>
      </c>
      <c r="E132" s="10" t="s">
        <v>5</v>
      </c>
      <c r="F132" s="10" t="s">
        <v>6</v>
      </c>
    </row>
    <row r="133" spans="1:6" x14ac:dyDescent="0.35">
      <c r="A133" s="4"/>
      <c r="B133" s="4"/>
      <c r="C133" s="4"/>
      <c r="D133" s="4"/>
      <c r="E133" s="4"/>
      <c r="F133" s="4"/>
    </row>
    <row r="134" spans="1:6" x14ac:dyDescent="0.35">
      <c r="A134" s="9" t="s">
        <v>4</v>
      </c>
      <c r="B134" s="4"/>
      <c r="C134" s="4"/>
      <c r="D134" s="4"/>
      <c r="E134" s="4"/>
      <c r="F134" s="4"/>
    </row>
  </sheetData>
  <mergeCells count="36">
    <mergeCell ref="A34:F34"/>
    <mergeCell ref="A1:F1"/>
    <mergeCell ref="A2:F2"/>
    <mergeCell ref="A3:F3"/>
    <mergeCell ref="A4:F4"/>
    <mergeCell ref="A16:F16"/>
    <mergeCell ref="A17:F17"/>
    <mergeCell ref="A18:F18"/>
    <mergeCell ref="A19:F19"/>
    <mergeCell ref="A31:F31"/>
    <mergeCell ref="A32:F32"/>
    <mergeCell ref="A33:F33"/>
    <mergeCell ref="A92:F92"/>
    <mergeCell ref="A63:F63"/>
    <mergeCell ref="A64:F64"/>
    <mergeCell ref="A46:F46"/>
    <mergeCell ref="A47:F47"/>
    <mergeCell ref="A48:F48"/>
    <mergeCell ref="A49:F49"/>
    <mergeCell ref="A61:F61"/>
    <mergeCell ref="A62:F62"/>
    <mergeCell ref="A76:F76"/>
    <mergeCell ref="A77:F77"/>
    <mergeCell ref="A78:F78"/>
    <mergeCell ref="A79:F79"/>
    <mergeCell ref="A91:F91"/>
    <mergeCell ref="A121:F121"/>
    <mergeCell ref="A122:F122"/>
    <mergeCell ref="A123:F123"/>
    <mergeCell ref="A124:F124"/>
    <mergeCell ref="A93:F93"/>
    <mergeCell ref="A94:F94"/>
    <mergeCell ref="A106:F106"/>
    <mergeCell ref="A107:F107"/>
    <mergeCell ref="A108:F108"/>
    <mergeCell ref="A109:F10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dusit</dc:creator>
  <cp:lastModifiedBy>dusit</cp:lastModifiedBy>
  <cp:lastPrinted>2023-04-27T03:23:26Z</cp:lastPrinted>
  <dcterms:created xsi:type="dcterms:W3CDTF">2023-04-27T02:57:50Z</dcterms:created>
  <dcterms:modified xsi:type="dcterms:W3CDTF">2023-04-27T03:23:30Z</dcterms:modified>
</cp:coreProperties>
</file>