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IT\Desktop\arin 2566\ตัวชี้วัด\OIT\O17\"/>
    </mc:Choice>
  </mc:AlternateContent>
  <xr:revisionPtr revIDLastSave="0" documentId="13_ncr:1_{EB5B31EE-EA82-4B64-8E2B-5AB7E691D4BD}" xr6:coauthVersionLast="47" xr6:coauthVersionMax="47" xr10:uidLastSave="{00000000-0000-0000-0000-000000000000}"/>
  <bookViews>
    <workbookView xWindow="-120" yWindow="-120" windowWidth="21840" windowHeight="13020" tabRatio="948" xr2:uid="{00000000-000D-0000-FFFF-FFFF00000000}"/>
  </bookViews>
  <sheets>
    <sheet name="สงม. 1 เขต" sheetId="10" r:id="rId1"/>
    <sheet name="สงม.2 รวม" sheetId="23" r:id="rId2"/>
    <sheet name="สงม.2 (ปกครอง)" sheetId="11" r:id="rId3"/>
    <sheet name="สงม.2 (ทะเบียน)" sheetId="12" r:id="rId4"/>
    <sheet name="สงม.2 (คลัง)" sheetId="13" r:id="rId5"/>
    <sheet name="สงม.2 (รายได้)" sheetId="14" r:id="rId6"/>
    <sheet name="สงม.2 (รักษา+ปลูก)" sheetId="15" r:id="rId7"/>
    <sheet name="สงม.2 (เทศกิจ)" sheetId="17" r:id="rId8"/>
    <sheet name="สงม.2 (โยธา+ระบายน้ำ)" sheetId="18" r:id="rId9"/>
    <sheet name="สงม.2 (พัฒนา)" sheetId="20" r:id="rId10"/>
    <sheet name="สงม.2 (สวล)" sheetId="21" r:id="rId11"/>
    <sheet name="สงม.2 (ศึกษา)" sheetId="22" r:id="rId12"/>
    <sheet name="แนบท้ายแบบ 1" sheetId="6" r:id="rId13"/>
    <sheet name="Sheet4" sheetId="7" r:id="rId14"/>
  </sheets>
  <definedNames>
    <definedName name="_xlnm.Print_Titles" localSheetId="0">'สงม. 1 เขต'!$1:$7</definedName>
    <definedName name="_xlnm.Print_Titles" localSheetId="7">'สงม.2 (เทศกิจ)'!$1:$6</definedName>
    <definedName name="_xlnm.Print_Titles" localSheetId="2">'สงม.2 (ปกครอง)'!$1:$6</definedName>
    <definedName name="_xlnm.Print_Titles" localSheetId="9">'สงม.2 (พัฒนา)'!$1:$6</definedName>
    <definedName name="_xlnm.Print_Titles" localSheetId="8">'สงม.2 (โยธา+ระบายน้ำ)'!$1:$6</definedName>
    <definedName name="_xlnm.Print_Titles" localSheetId="6">'สงม.2 (รักษา+ปลูก)'!$1:$6</definedName>
    <definedName name="_xlnm.Print_Titles" localSheetId="11">'สงม.2 (ศึกษา)'!$1:$6</definedName>
    <definedName name="_xlnm.Print_Titles" localSheetId="10">'สงม.2 (สวล)'!$1:$6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8" l="1"/>
  <c r="E79" i="18"/>
  <c r="C79" i="18"/>
  <c r="C63" i="18"/>
  <c r="D65" i="18"/>
  <c r="E65" i="18"/>
  <c r="C65" i="18"/>
  <c r="D30" i="18"/>
  <c r="E30" i="18"/>
  <c r="C30" i="18"/>
  <c r="D32" i="18"/>
  <c r="E32" i="18"/>
  <c r="C32" i="18"/>
  <c r="D8" i="18"/>
  <c r="E8" i="18"/>
  <c r="C8" i="18"/>
  <c r="D10" i="18"/>
  <c r="E10" i="18"/>
  <c r="C10" i="18"/>
  <c r="C17" i="23"/>
  <c r="C8" i="23"/>
  <c r="C10" i="23"/>
  <c r="D71" i="10" l="1"/>
  <c r="E71" i="10"/>
  <c r="C71" i="10"/>
  <c r="D69" i="10"/>
  <c r="E69" i="10"/>
  <c r="C69" i="10"/>
  <c r="D61" i="10"/>
  <c r="E61" i="10"/>
  <c r="C61" i="10"/>
  <c r="D17" i="10"/>
  <c r="E17" i="10"/>
  <c r="C17" i="10"/>
  <c r="D70" i="10"/>
  <c r="E70" i="10"/>
  <c r="C70" i="10"/>
  <c r="D68" i="10"/>
  <c r="E68" i="10"/>
  <c r="C68" i="10"/>
  <c r="D63" i="10"/>
  <c r="D62" i="10" s="1"/>
  <c r="E63" i="10"/>
  <c r="E62" i="10" s="1"/>
  <c r="C63" i="10"/>
  <c r="C62" i="10" s="1"/>
  <c r="D60" i="10"/>
  <c r="E60" i="10"/>
  <c r="C60" i="10"/>
  <c r="D16" i="10"/>
  <c r="E16" i="10"/>
  <c r="C16" i="10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8" i="14"/>
  <c r="E83" i="10" l="1"/>
  <c r="D83" i="10"/>
  <c r="C83" i="10"/>
  <c r="B71" i="10"/>
  <c r="B69" i="10"/>
  <c r="B62" i="10"/>
  <c r="B61" i="10"/>
  <c r="B16" i="10"/>
  <c r="B17" i="10"/>
  <c r="B70" i="10"/>
  <c r="B68" i="10"/>
  <c r="B63" i="10"/>
  <c r="F31" i="14"/>
  <c r="D81" i="10"/>
  <c r="E81" i="10"/>
  <c r="C81" i="10"/>
  <c r="D80" i="10"/>
  <c r="E80" i="10"/>
  <c r="C80" i="10"/>
  <c r="D79" i="10"/>
  <c r="E79" i="10"/>
  <c r="C79" i="10"/>
  <c r="D77" i="10"/>
  <c r="E77" i="10"/>
  <c r="C77" i="10"/>
  <c r="D76" i="10"/>
  <c r="E76" i="10"/>
  <c r="C76" i="10"/>
  <c r="D74" i="10"/>
  <c r="E74" i="10"/>
  <c r="C74" i="10"/>
  <c r="D73" i="10"/>
  <c r="E73" i="10"/>
  <c r="C73" i="10"/>
  <c r="D67" i="10"/>
  <c r="D66" i="10" s="1"/>
  <c r="E67" i="10"/>
  <c r="E66" i="10" s="1"/>
  <c r="C67" i="10"/>
  <c r="C66" i="10" s="1"/>
  <c r="D65" i="10"/>
  <c r="D64" i="10" s="1"/>
  <c r="E65" i="10"/>
  <c r="E64" i="10" s="1"/>
  <c r="C65" i="10"/>
  <c r="C64" i="10" s="1"/>
  <c r="D57" i="10"/>
  <c r="E57" i="10"/>
  <c r="C57" i="10"/>
  <c r="D56" i="10"/>
  <c r="E56" i="10"/>
  <c r="C56" i="10"/>
  <c r="D54" i="10"/>
  <c r="E54" i="10"/>
  <c r="C54" i="10"/>
  <c r="D53" i="10"/>
  <c r="E53" i="10"/>
  <c r="C53" i="10"/>
  <c r="D51" i="10"/>
  <c r="D50" i="10" s="1"/>
  <c r="E51" i="10"/>
  <c r="C51" i="10"/>
  <c r="C50" i="10" s="1"/>
  <c r="D49" i="10"/>
  <c r="E49" i="10"/>
  <c r="C49" i="10"/>
  <c r="D48" i="10"/>
  <c r="E48" i="10"/>
  <c r="C48" i="10"/>
  <c r="D46" i="10"/>
  <c r="D45" i="10" s="1"/>
  <c r="E46" i="10"/>
  <c r="E45" i="10" s="1"/>
  <c r="C46" i="10"/>
  <c r="D44" i="10"/>
  <c r="D43" i="10" s="1"/>
  <c r="E44" i="10"/>
  <c r="C44" i="10"/>
  <c r="C43" i="10" s="1"/>
  <c r="D40" i="10"/>
  <c r="D39" i="10" s="1"/>
  <c r="E40" i="10"/>
  <c r="E39" i="10" s="1"/>
  <c r="C40" i="10"/>
  <c r="C39" i="10" s="1"/>
  <c r="D38" i="10"/>
  <c r="D37" i="10" s="1"/>
  <c r="E38" i="10"/>
  <c r="E37" i="10" s="1"/>
  <c r="C38" i="10"/>
  <c r="C37" i="10" s="1"/>
  <c r="D36" i="10"/>
  <c r="E36" i="10"/>
  <c r="C36" i="10"/>
  <c r="D35" i="10"/>
  <c r="E35" i="10"/>
  <c r="C35" i="10"/>
  <c r="D33" i="10"/>
  <c r="E33" i="10"/>
  <c r="C33" i="10"/>
  <c r="D32" i="10"/>
  <c r="E32" i="10"/>
  <c r="C32" i="10"/>
  <c r="D30" i="10"/>
  <c r="D29" i="10" s="1"/>
  <c r="E30" i="10"/>
  <c r="E29" i="10" s="1"/>
  <c r="C30" i="10"/>
  <c r="C29" i="10" s="1"/>
  <c r="D28" i="10"/>
  <c r="D27" i="10" s="1"/>
  <c r="E28" i="10"/>
  <c r="E27" i="10" s="1"/>
  <c r="C28" i="10"/>
  <c r="C27" i="10" s="1"/>
  <c r="E26" i="10"/>
  <c r="E25" i="10" s="1"/>
  <c r="D26" i="10"/>
  <c r="D25" i="10" s="1"/>
  <c r="C26" i="10"/>
  <c r="C25" i="10" s="1"/>
  <c r="E21" i="10"/>
  <c r="D21" i="10"/>
  <c r="D20" i="10" s="1"/>
  <c r="C21" i="10"/>
  <c r="C20" i="10" s="1"/>
  <c r="E19" i="10"/>
  <c r="E18" i="10" s="1"/>
  <c r="D19" i="10"/>
  <c r="D18" i="10" s="1"/>
  <c r="C19" i="10"/>
  <c r="C18" i="10" s="1"/>
  <c r="E15" i="10"/>
  <c r="D15" i="10"/>
  <c r="C15" i="10"/>
  <c r="E14" i="10"/>
  <c r="D14" i="10"/>
  <c r="C14" i="10"/>
  <c r="E12" i="10"/>
  <c r="E11" i="10" s="1"/>
  <c r="D12" i="10"/>
  <c r="C12" i="10"/>
  <c r="B10" i="10"/>
  <c r="E9" i="10"/>
  <c r="D9" i="10"/>
  <c r="C9" i="10"/>
  <c r="B12" i="10" l="1"/>
  <c r="C34" i="10"/>
  <c r="C72" i="10"/>
  <c r="C11" i="10"/>
  <c r="C112" i="10"/>
  <c r="C114" i="10" s="1"/>
  <c r="C31" i="10"/>
  <c r="D72" i="10"/>
  <c r="E75" i="10"/>
  <c r="E55" i="10"/>
  <c r="B44" i="10"/>
  <c r="B51" i="10"/>
  <c r="B67" i="10"/>
  <c r="B76" i="10"/>
  <c r="D78" i="10"/>
  <c r="C78" i="10"/>
  <c r="B53" i="10"/>
  <c r="B9" i="10"/>
  <c r="C75" i="10"/>
  <c r="C52" i="10"/>
  <c r="D47" i="10"/>
  <c r="C47" i="10"/>
  <c r="B77" i="10"/>
  <c r="D75" i="10"/>
  <c r="B80" i="10"/>
  <c r="B73" i="10"/>
  <c r="B57" i="10"/>
  <c r="D52" i="10"/>
  <c r="B56" i="10"/>
  <c r="C55" i="10"/>
  <c r="E50" i="10"/>
  <c r="B50" i="10" s="1"/>
  <c r="B48" i="10"/>
  <c r="E47" i="10"/>
  <c r="E43" i="10"/>
  <c r="B43" i="10" s="1"/>
  <c r="B40" i="10"/>
  <c r="B38" i="10"/>
  <c r="E34" i="10"/>
  <c r="B28" i="10"/>
  <c r="B32" i="10"/>
  <c r="B35" i="10"/>
  <c r="B36" i="10"/>
  <c r="D31" i="10"/>
  <c r="B26" i="10"/>
  <c r="B21" i="10"/>
  <c r="B18" i="10"/>
  <c r="B19" i="10"/>
  <c r="B81" i="10"/>
  <c r="E78" i="10"/>
  <c r="B79" i="10"/>
  <c r="E72" i="10"/>
  <c r="B74" i="10"/>
  <c r="B64" i="10"/>
  <c r="B65" i="10"/>
  <c r="B60" i="10"/>
  <c r="B83" i="10" s="1"/>
  <c r="D55" i="10"/>
  <c r="E52" i="10"/>
  <c r="B54" i="10"/>
  <c r="B49" i="10"/>
  <c r="B46" i="10"/>
  <c r="C45" i="10"/>
  <c r="B45" i="10" s="1"/>
  <c r="B37" i="10"/>
  <c r="D34" i="10"/>
  <c r="E31" i="10"/>
  <c r="B33" i="10"/>
  <c r="B29" i="10"/>
  <c r="B30" i="10"/>
  <c r="B27" i="10"/>
  <c r="B25" i="10"/>
  <c r="E20" i="10"/>
  <c r="E13" i="10"/>
  <c r="D13" i="10"/>
  <c r="B15" i="10"/>
  <c r="B14" i="10"/>
  <c r="C13" i="10"/>
  <c r="D11" i="10"/>
  <c r="B39" i="10"/>
  <c r="B66" i="10"/>
  <c r="D82" i="10" l="1"/>
  <c r="D84" i="10" s="1"/>
  <c r="D8" i="10" s="1"/>
  <c r="C82" i="10"/>
  <c r="C84" i="10" s="1"/>
  <c r="C8" i="10" s="1"/>
  <c r="E82" i="10"/>
  <c r="E84" i="10" s="1"/>
  <c r="E8" i="10" s="1"/>
  <c r="B11" i="10"/>
  <c r="B72" i="10"/>
  <c r="B112" i="10"/>
  <c r="B114" i="10" s="1"/>
  <c r="B34" i="10"/>
  <c r="B75" i="10"/>
  <c r="B78" i="10"/>
  <c r="B31" i="10"/>
  <c r="B47" i="10"/>
  <c r="B13" i="10"/>
  <c r="B55" i="10"/>
  <c r="B52" i="10"/>
  <c r="B20" i="10"/>
  <c r="B82" i="10" l="1"/>
  <c r="B84" i="10" s="1"/>
  <c r="B8" i="10" s="1"/>
  <c r="C117" i="10"/>
  <c r="C119" i="10" s="1"/>
  <c r="B117" i="10" l="1"/>
  <c r="B119" i="10" s="1"/>
</calcChain>
</file>

<file path=xl/sharedStrings.xml><?xml version="1.0" encoding="utf-8"?>
<sst xmlns="http://schemas.openxmlformats.org/spreadsheetml/2006/main" count="1087" uniqueCount="215">
  <si>
    <t>รวมทั้งสิ้น</t>
  </si>
  <si>
    <t>แผน</t>
  </si>
  <si>
    <t>ผล</t>
  </si>
  <si>
    <t>แผน/</t>
  </si>
  <si>
    <t>ผู้รายงาน..........................................................................</t>
  </si>
  <si>
    <t xml:space="preserve">ตำแหน่ง : </t>
  </si>
  <si>
    <t>ผู้รายงาน : …………………………………...…..</t>
  </si>
  <si>
    <t xml:space="preserve">               (                                )</t>
  </si>
  <si>
    <t>(  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</si>
  <si>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</si>
  <si>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</si>
  <si>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</si>
  <si>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         โทร:</t>
  </si>
  <si>
    <t>วัน/เดือน/ปี   :                                             โทร:</t>
  </si>
  <si>
    <t>วัน/เดือน/ปี      :                                          โทร:</t>
  </si>
  <si>
    <t>วัน/เดือน/ปี      :                                                     โทร:</t>
  </si>
  <si>
    <t>งาน/โครงการตามแผนยุทธศาสตร์/งบรายจ่าย/รายการ</t>
  </si>
  <si>
    <t>หน่วย : บาท</t>
  </si>
  <si>
    <t>หน่วยงาน : สำนักงานเขตดุสิต</t>
  </si>
  <si>
    <t>ฝ่าย: ปกครอง</t>
  </si>
  <si>
    <t xml:space="preserve">งวดที่ 1 </t>
  </si>
  <si>
    <t>ค่าเครื่องแต่งกาย</t>
  </si>
  <si>
    <t>ค่าอาหารทำการนอกเวลา</t>
  </si>
  <si>
    <t>ค่าบำรุงรักษาซ่อมแซมเครื่องปรับอากาศ</t>
  </si>
  <si>
    <t>ค่าซ่อมแซมยานพาหนะ</t>
  </si>
  <si>
    <t>ค่าซ่อมแซมครุภัณฑ์</t>
  </si>
  <si>
    <t>ค่าวัสดุน้ำมันเชื้อเพลิงและน้ำมันหล่อลื่น</t>
  </si>
  <si>
    <t>ค่าวัสดุสำนักงาน</t>
  </si>
  <si>
    <t>ค่าวัสดุอุปกรณ์คอมพิวเตอร์</t>
  </si>
  <si>
    <t>ค่าวัสดุยานพาหนะ</t>
  </si>
  <si>
    <t>3. งบรายจ่ายอื่น</t>
  </si>
  <si>
    <t>ค่าทำความสะอาดเครื่องนอนเวร ฯ</t>
  </si>
  <si>
    <t>ค่าจ้างทำความสะอาดอาคาร</t>
  </si>
  <si>
    <t>ค่าจ้างเหมาดูแลทรัพย์สินและรักษาความปลอดภัย</t>
  </si>
  <si>
    <t>ค่าเช่าที่ดิน</t>
  </si>
  <si>
    <t>ค่าจ้างเหมาบริการเป็นรายบุคคล</t>
  </si>
  <si>
    <t>ค่ากำจัดปลวก</t>
  </si>
  <si>
    <t>ค่าพวงมาลาดอกไม้</t>
  </si>
  <si>
    <t>ค่าซื้อหนังสือ วารสาร ฯ</t>
  </si>
  <si>
    <t>ค่าวัสดุประชาสัมพันธ์</t>
  </si>
  <si>
    <t>ฝ่าย: ทะเบียน</t>
  </si>
  <si>
    <t>ฝ่าย: การคลัง</t>
  </si>
  <si>
    <t>ฝ่าย: รายได้</t>
  </si>
  <si>
    <t>ฝ่าย: รักษาความสะอาดและสวนสาธารณะ</t>
  </si>
  <si>
    <t>ค่าวัสดุในการรักษาความสะอาด</t>
  </si>
  <si>
    <t>ค่าวัสดุป้องกันอุบัติภัย</t>
  </si>
  <si>
    <t>ค่าเครื่องแบบชุดปฏิบัติงาน</t>
  </si>
  <si>
    <t>ค่าตอบแทนเจ้าหน้าที่เก็บขนมูลฝอย</t>
  </si>
  <si>
    <t>ค่าตอบแทนเจ้าหน้าที่เก็บขนสิ่งปฏิกูล</t>
  </si>
  <si>
    <t>ค่าตอบแทนเจ้าหน้าที่เก็บขนสิ่งปฏิกูลประเภทไขมัน</t>
  </si>
  <si>
    <t>ค่าวัสดุอุปกรณ์ในการขนถ่ายสิ่งปฏิกูล</t>
  </si>
  <si>
    <t>ค่าซ่อมแซมเครื่องจักรกลและเครื่องทุ่นแรง</t>
  </si>
  <si>
    <t>ค่าวัสดุเครื่องจักรกลและเครื่องทุ่นแรง</t>
  </si>
  <si>
    <t>ค่าวัสดุอุปกรณ์ในการปลูกและบำรุงรักษาต้นไม้</t>
  </si>
  <si>
    <t>ฝ่าย: เทศกิจ</t>
  </si>
  <si>
    <t>ค่าเบี้ยประชุม</t>
  </si>
  <si>
    <t>ฝ่าย: โยธา</t>
  </si>
  <si>
    <t>ค่าซ่อมแซมไฟฟ้าสาธารณะ</t>
  </si>
  <si>
    <t>ค่าวัสดุก่อสร้าง</t>
  </si>
  <si>
    <t>ค่าวัสดุสำหรับหน่วยบริการเร่งด่วนกรุงเทพมหานคร BEST</t>
  </si>
  <si>
    <t>ค่าจ้างเหมาล้างทำความสะอาดท่อระบายน้ำ</t>
  </si>
  <si>
    <t>ค่าวัสดุอุปกรณ์ทำความสะอาดท่อระบายน้ำ</t>
  </si>
  <si>
    <t>ค่าวัสดุอุปกรณ์บำรุงรักษาระบบระบายน้ำ</t>
  </si>
  <si>
    <t>ฝ่าย: พัฒนาชุมชนและสวัสดิการสังคม</t>
  </si>
  <si>
    <t>ค่าตอบแทนอาสาสมัครผู้ดูแลเด็ก</t>
  </si>
  <si>
    <t>ค่าตอบแทนอาสาสมัครบ้านหนังสือ</t>
  </si>
  <si>
    <t>ค่ารับรอง</t>
  </si>
  <si>
    <t>ค่าวัสดุอุปกรณ์การเรียนการสอน</t>
  </si>
  <si>
    <t>ค่าวัสดุสำหรับบ้านหนังสือ</t>
  </si>
  <si>
    <t>ค่าใช้จ่ายในการสนับสนุนการดำเนินงานของคณะกรรมการชุมชน</t>
  </si>
  <si>
    <t>ค่าใช้จ่ายในการฝึกอบรมวิชาชีพเสริมรายได้</t>
  </si>
  <si>
    <t>ค่าใช้จ่ายในการจัดกิจกรรมการออกกำลังกาย</t>
  </si>
  <si>
    <t>ค่าใช้จ่ายในการจัดงานวันสำคัญอนุรักษ์สืบสานวัฒนธรรมประเพณี</t>
  </si>
  <si>
    <t>ค่าใช้จ่ายในการบริหารจัดการพิพิธภัณฑ์ท้องถิ่นกรุงเทพมหานคร</t>
  </si>
  <si>
    <t>ค่าใช้จ่ายในการจัดกิจกรรมครอบครัวรักการอ่าน</t>
  </si>
  <si>
    <t>ค่าใช้จ่ายในการส่งเสริมกิจกรรมสโมสรกีฬาและลานกีฬา</t>
  </si>
  <si>
    <t>ค่าใช้จ่ายในการส่งเสริมกิจการสภาเด็กและเยาวชนกรุงเทพมหานคร</t>
  </si>
  <si>
    <t>ค่าใช้จ่ายศูนย์ประสานงานธนาคารสมองของกรุงเทพมหานคร</t>
  </si>
  <si>
    <t>ฝ่าย: สิ่งแวดล้อมและสุขาภิบาล</t>
  </si>
  <si>
    <t>ค่าตัวอย่างผักสด</t>
  </si>
  <si>
    <t>ค่าใช้จ่ายในการบูรณาการความร่วมมือในการพัฒนาประสิทธิภาพการแก้ไขปัญหาโรคไข้เลือดออก</t>
  </si>
  <si>
    <t>ค่าใช้จ่ายโครงการกรุงเทพ ฯ เมืองอาหารปลอดภัย</t>
  </si>
  <si>
    <t>ค่าใช้จ่ายโครงการกรุงเทพ ฯ เมืองแห่งสุขาภิบาลสิ่งแวดล้อมที่ดี สะอาด ปลอดภัย</t>
  </si>
  <si>
    <t>ค่าใช้จ่ายโครงการกรุงเทพมหานครเขตปลอดบุหรี่</t>
  </si>
  <si>
    <t>ค่าใช้จ่ายโครงการรู้ใช้ รู้เก็บ คนกรุงเทพ ฯ ชีวิตมั่นคง</t>
  </si>
  <si>
    <t>ค่าใช้จ่ายในการส่งเสริมพัฒนาการเด็กก่อนวัยเรียนในศูนย์พัฒนาเด็กก่อนวัยเรียนกรุงเทพมหานคร</t>
  </si>
  <si>
    <t>ฝ่าย: การศึกษา</t>
  </si>
  <si>
    <t>ค่าจ้างเหมาบริการทำความสะอาดในโรงเรียนสังกัดกรุงเทพมหานคร</t>
  </si>
  <si>
    <t>ค่าวัสดุการสอนวิทยาศาสตร์</t>
  </si>
  <si>
    <t>ค่าสารกรองเครื่องกรองน้ำ</t>
  </si>
  <si>
    <t>ค่าเครื่องหมายวิชาพิเศษลูกเสือ เนตรนารี ยุวชากาด</t>
  </si>
  <si>
    <t>ค่าวัสดุในการผลิตสื่อการเรียนการสอนตามโครงการศูนย์วิชาการเขต</t>
  </si>
  <si>
    <t>ทุนอาหารกลางวันนักเรียน</t>
  </si>
  <si>
    <t>ค่าอาหารเช้าของนักเรียนในโรงเรียนสังกัดกรุงเทพมหานคร</t>
  </si>
  <si>
    <t>ค่าใช้จ่ายในการประชุมครู</t>
  </si>
  <si>
    <t>ค่านิตยภัต</t>
  </si>
  <si>
    <t>ค่าซ่อมแซมเครื่องดนตรีและอุปกรณ์</t>
  </si>
  <si>
    <t>ค่าซ่อมแซมโรงเรียน</t>
  </si>
  <si>
    <t xml:space="preserve">ค่าบำรุงรักษาระบบโทรทัศน์วงจรปิด cctv </t>
  </si>
  <si>
    <t>ค่าซ่อมแซมเครื่องคอมพิวเตอร์โรงเรียน</t>
  </si>
  <si>
    <t>ค่าวัสดุ อุปกรณ์ เครื่องใช้ส่วนตัวของเด็กอนุบาล</t>
  </si>
  <si>
    <t>ค่าใช้จ่ายในการฝึกอบรมนายหมู่ลูกเสือสามัญ สามัญรุ่นใหญ่ และหัวหน้าหน่วยยุวกาชาด</t>
  </si>
  <si>
    <t>ค่าใช้จ่ายในการพัฒนาคุณภาพการดำเนินงานศูนย์วิชาการเขต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</si>
  <si>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</si>
  <si>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</si>
  <si>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>ค่าใช้จ่ายในการส่งเสริมสนับสนุนให้นักเรียนสร้างสรรค์ผลงานเพื่อการเรียนรู้</t>
  </si>
  <si>
    <t>ค่าใช้จ่ายตามโครงการเรียนฟรี เรียนดี อย่างมีคุณภาพโรงเรียนสังกัดกรุงเทพมหานคร</t>
  </si>
  <si>
    <t>ค่าใช้จ่ายโครงการว่ายน้ำเป็น เล่นน้ำได้ปลอดภัย</t>
  </si>
  <si>
    <t>ค่าใช้จ่ายโครงการภาษาอังกฤษเพื่อทักษะชีวิต</t>
  </si>
  <si>
    <t>ค่าใช้จ่ายในการส่งเสริมกีฬานักเรียนสังกัดกรุงเทพมหานคร</t>
  </si>
  <si>
    <t>ค่าใช้จ่ายในการสอนภาษาจีน</t>
  </si>
  <si>
    <t>ค่าใช้จ่ายในพิธีทบทวนคำปฏิญาณและสวนสนามลูกเสือกรุงเทพมหานคร</t>
  </si>
  <si>
    <t>ค่าใช้จ่ายในพิธีปฏิญาณตนและสวนสนามยุวกาชาดกรุงเทพมหานคร</t>
  </si>
  <si>
    <t>ค่าใช้จ่ายในการเสริมสร้างศักยภาพของเด็กและเยาวชนเพื่อคุณภาพชีวิตที่ดีในพื้นที่กรุงเทพมหานคร ตามพระราชดำริสมเด็จพระกนิษฐาธิราชเจ้า กรมสมเด็จพระเทพพระรัตนราชสุดา ฯ สยามบรมราชกุมารี</t>
  </si>
  <si>
    <t>1. งบดำเนินงาน</t>
  </si>
  <si>
    <t>ค่าตอบแทน ใช้สอยและวัสดุ</t>
  </si>
  <si>
    <t>ค่าตอบแทน</t>
  </si>
  <si>
    <t>ค่าใช้สอย</t>
  </si>
  <si>
    <t>ค่าบำรุงรักษาซ่อมแซมลิฟท์</t>
  </si>
  <si>
    <t>ค่าวัสดุ</t>
  </si>
  <si>
    <t>ค่าวัสดุไฟฟ้า ประปา งานบ้าน งานครัวและงานสวน</t>
  </si>
  <si>
    <t>2. งบรายจ่ายอื่น</t>
  </si>
  <si>
    <t>ค่าใช้จ่ายในการฝึกอบรมอาสาสมัครป้องกันฝ่ายพลเรือน (หลักทบทวน)</t>
  </si>
  <si>
    <t>ค่าใช้จ่ายเกี่ยวกับการสนับสนุนกิจการอาสาสมัครป้องกันภัยฝ่ายพลเรือน</t>
  </si>
  <si>
    <t>ค่าใช้จ่ายโครงการอาสาสมัครกรุงเทพมหานครด้านการป้องกันและแก้ไขปัญหายาและสารเสพติด</t>
  </si>
  <si>
    <t>งบประมาณตามโครงสร้างงาน</t>
  </si>
  <si>
    <t>รวมงบประมาณตามโครงสร้างงาน</t>
  </si>
  <si>
    <t>รวมโครงการตามแผนยุทธศาสตร์</t>
  </si>
  <si>
    <t>แผน/ผลการปฏิบัติงานและการใช้จ่ายงบประมาณรายจ่ายประจำปีงบประมาณ พ.ศ. 2566</t>
  </si>
  <si>
    <t>(เดือน ตุลาคม พ.ศ. 2565 - เดือน มกราคม พ.ศ. 2566)</t>
  </si>
  <si>
    <t>แผนการปฏิบัติงานและการใช้จ่ายงบประมาณรายจ่ายประจำปีงบประมาณ พ.ศ. 2566</t>
  </si>
  <si>
    <t>งาน/โครงการตามแผนยุทธศาสตร์/งบรายจ่าย</t>
  </si>
  <si>
    <t xml:space="preserve">                 1) งบดำเนินงาน</t>
  </si>
  <si>
    <t xml:space="preserve">                 2) งบรายจ่ายอื่น</t>
  </si>
  <si>
    <t xml:space="preserve">                 2) งบอุดหนุน</t>
  </si>
  <si>
    <t xml:space="preserve">                 3) งบรายจ่ายอื่น</t>
  </si>
  <si>
    <t>แผนการปฏิบัติงานและการใช้จ่ายงบประมาณประจำปีงบประมาณ พ.ศ. 2566</t>
  </si>
  <si>
    <t>ค่าชุดแต่งกายเจ้าหน้าที่ที่ปฏิบัติงานบริการประชาชน</t>
  </si>
  <si>
    <t>(เดือน กุมภาพันธ์ พ.ศ. 2566 - เดือน พฤษภาคม พ.ศ. 2566)</t>
  </si>
  <si>
    <t>(เดือน มิถุนายน พ.ศ. 2565 - เดือน กันยายน พ.ศ. 2566)</t>
  </si>
  <si>
    <t>งวดที่ 2</t>
  </si>
  <si>
    <t>งวดที่ 3</t>
  </si>
  <si>
    <t>ค่าใช้จ่ายในการส่งเสริมการแปรรูปมูลฝอยอินทรีย์เพื่อนำมาใช้ประโยชน์</t>
  </si>
  <si>
    <t>ค่าใช้จ่ายในการบำรุงรักษา ปรับปรุงและเพิ่มพื้นที่สีเขียว</t>
  </si>
  <si>
    <t>ค่าซ่อมแซมถนน ตรอก ซอย สะพานและสิ่งสาธารณประโยชน์</t>
  </si>
  <si>
    <t>ค่าใช้จ่ายในการซ่อมแซมบำรุงรักษาถนน ตรอก ซอย และสิ่งสาธารณประโยชน์ เพื่อแก้ไขปัญหาความเดือดร้อนของประชาชน</t>
  </si>
  <si>
    <t>ค่าใช้จ่ายในการจ้างอาสาสมัครเจ้าหน้าที่ปฏิบัติงานด้านพัฒนาสังคม</t>
  </si>
  <si>
    <t>ค่าใช้จ่ายในการสนับสนุนเจ้าหน้าที่เพื่อปฏิบัติงานด้านเด็ก สตรี ผู้สูงอายุ คนพิการและผู้ด้อยโอกาส</t>
  </si>
  <si>
    <t>ค่าตอบแทนกรรมการชุมชน</t>
  </si>
  <si>
    <t>ค่าอาหารกลางวันและอาหารเสริม (นม)</t>
  </si>
  <si>
    <t>ค่าใช้จ่ายในการจ้างงานคนพิการเพื่อปฏิบัติงาน</t>
  </si>
  <si>
    <t>ค่าใช้จ่ายในการสร้างงาน ส่งเสริมอาชีพ ฟื้นฟูเศรษฐกิจชุมชน</t>
  </si>
  <si>
    <t>ค่าใช้จ่ายในการจัดงานสืบสานประเพณีวันลอยกระทงตามวิถีไทย</t>
  </si>
  <si>
    <t>ค่าใช้จ่ายในการใช้สื่อสารการเรียนรู้สร้างสรรค์เพื่อพัฒนากระบวนการคิดสำหรับเด็กปฐมวัย</t>
  </si>
  <si>
    <t>ค่าใช้จ่ายในการจัดสวัสดิการ การสงเคราะห์ ช่วยเหลือเด็ก สตรี ครอบครัว ผู้ด้อยโอกาส ผู้สูงอายุและคนพิการ</t>
  </si>
  <si>
    <t>ค่าจ้างเหมายามรักษาความปลอดภัยในโรงเรียนสังกัดกรุงเทพมหานคร</t>
  </si>
  <si>
    <t>ค่าเครื่องหมายสัญลักษณ์ของสถานศึกษาสังกัดกรุงเทพมหานคร</t>
  </si>
  <si>
    <t>2. งบอุดหนุน</t>
  </si>
  <si>
    <t>ค่าใช้จ่ายในการอนุรักษ์พันธุกรรมพืชอันเนื่องมาจากพระราชดำริสมเด็จพระเทพรัตนราชสุดา ฯ สยามบรมราชกุมารีสนองพระราชดำริโดยกรุงเทพมหานคร ปี 2566</t>
  </si>
  <si>
    <t>ค่าใช้จ่ายในการพัฒนาคุณภาพเครือข่ายโรงเรียนสังกัดกรุงเทพมหานคร</t>
  </si>
  <si>
    <t>งบดำเนินงาน</t>
  </si>
  <si>
    <t>พิจารณาให้ทั้งจำนวน</t>
  </si>
  <si>
    <t>พิจารณาให้ 30 % ของงบประมาณหลังปรับโอน</t>
  </si>
  <si>
    <t>งบประมาณทั้งสิ้น</t>
  </si>
  <si>
    <t xml:space="preserve"> </t>
  </si>
  <si>
    <t>งานอำนวยการและบริหารสำนักงานเขต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</si>
  <si>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</si>
  <si>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</si>
  <si>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</si>
  <si>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</si>
  <si>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</si>
  <si>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</si>
  <si>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</si>
  <si>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</si>
  <si>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</si>
  <si>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</si>
  <si>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</si>
  <si>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</si>
  <si>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</si>
  <si>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</si>
  <si>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</si>
  <si>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โครงการครอบครัวรักการอ่าน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</si>
  <si>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</si>
  <si>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</si>
  <si>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</si>
  <si>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โครงการกรุงเทพ ฯ เมืองอาหารปลอดภัย</t>
  </si>
  <si>
    <t>โครงการกรุงเทพมหานครเขตปลอดบุหรี่</t>
  </si>
  <si>
    <t>งานบริหารทั่วไปฝ่ายการศึกษา</t>
  </si>
  <si>
    <t>งานงบประมาณโรงเรียน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</si>
  <si>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</si>
  <si>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โครงการจัดสวัสดิการ การสงเคราะห์ช่วยเหลือเด็ก สตรี ครอบครัว ผู้ด้อยโอกาส ผู้สุงอายุและคนพิการ</t>
  </si>
  <si>
    <t>รวมงบประมาณภารกิจประจำพื้นฐาน</t>
  </si>
  <si>
    <t xml:space="preserve">                 งบรายจ่ายอื่น</t>
  </si>
  <si>
    <t>งานรายจ่ายบุคลากร</t>
  </si>
  <si>
    <t xml:space="preserve">                 งบบุคลากร</t>
  </si>
  <si>
    <t xml:space="preserve">                 งบดำเนินงาน</t>
  </si>
  <si>
    <t>งานปกครอง</t>
  </si>
  <si>
    <t xml:space="preserve">       โครงการครอบครัวรักการอ่าน</t>
  </si>
  <si>
    <t xml:space="preserve">       โครงการกรุงเทพ ฯ เมืองอาหารปลอดภัย</t>
  </si>
  <si>
    <t xml:space="preserve">       โครงการกรุงเทพมหานครเขตปลอดบุหรี่</t>
  </si>
  <si>
    <t>งานบริหารทั่วไปและสวบสวนดำเนินคดี</t>
  </si>
  <si>
    <t>งบรายจ่ายอื่น</t>
  </si>
  <si>
    <t>(ตุลาคม 2565 - มกราคม 2566)</t>
  </si>
  <si>
    <t xml:space="preserve">งวดที่ 2 </t>
  </si>
  <si>
    <t>(กุมภาพันธ์ 2566 - พฤษภาคม 2566)</t>
  </si>
  <si>
    <t xml:space="preserve">งวดที่ 3 </t>
  </si>
  <si>
    <t>(มิถุนายน 2566 - กันยายน 2566)</t>
  </si>
  <si>
    <t xml:space="preserve">      โครงการอาสาสมัครกรุงเทพมหานครด้าน            การป้องกันและแก้ไขปัญหายาและสารเสพติด</t>
  </si>
  <si>
    <t xml:space="preserve">       โครงการจัดสวัสดิการ การสงเคราะห์                  ช่วยเหลือเด็ก สตรี ครอบครัว ผู้ด้อยโอกาส            ผู้สูงอายุและคนพิการ</t>
  </si>
  <si>
    <t>เงินตอบแทนพิเศษของข้าราชการ</t>
  </si>
  <si>
    <t>เงินตอบแทนพิเศษของลูกจ้างประจำ</t>
  </si>
  <si>
    <t>เงินสมทบกองทุนประกันสังคม</t>
  </si>
  <si>
    <t>งบบุคลากร</t>
  </si>
  <si>
    <t>เงินสมทบเข้ากองทุนเงินทดแทน</t>
  </si>
  <si>
    <t>(ปรับแผนครั้งที่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</si>
</sst>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2"/>
    </xf>
    <xf numFmtId="0" fontId="6" fillId="0" borderId="0" xfId="0" applyFont="1"/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8" fillId="0" borderId="2" xfId="1" applyNumberFormat="1" applyFont="1" applyFill="1" applyBorder="1" applyAlignment="1">
      <alignment vertical="center"/>
    </xf>
    <xf numFmtId="187" fontId="8" fillId="0" borderId="1" xfId="1" applyNumberFormat="1" applyFont="1" applyFill="1" applyBorder="1" applyAlignment="1">
      <alignment horizontal="center" vertical="center"/>
    </xf>
    <xf numFmtId="187" fontId="8" fillId="0" borderId="7" xfId="1" applyNumberFormat="1" applyFont="1" applyFill="1" applyBorder="1" applyAlignment="1">
      <alignment horizontal="left" vertical="center" indent="2"/>
    </xf>
    <xf numFmtId="187" fontId="4" fillId="0" borderId="2" xfId="1" applyNumberFormat="1" applyFont="1" applyFill="1" applyBorder="1" applyAlignment="1">
      <alignment vertical="center"/>
    </xf>
    <xf numFmtId="187" fontId="3" fillId="0" borderId="12" xfId="1" applyNumberFormat="1" applyFont="1" applyFill="1" applyBorder="1" applyAlignment="1">
      <alignment horizontal="center" vertical="center"/>
    </xf>
    <xf numFmtId="187" fontId="4" fillId="0" borderId="13" xfId="1" applyNumberFormat="1" applyFont="1" applyFill="1" applyBorder="1" applyAlignment="1">
      <alignment vertical="center"/>
    </xf>
    <xf numFmtId="187" fontId="2" fillId="0" borderId="13" xfId="1" applyNumberFormat="1" applyFont="1" applyFill="1" applyBorder="1" applyAlignment="1">
      <alignment vertical="center"/>
    </xf>
    <xf numFmtId="187" fontId="2" fillId="0" borderId="12" xfId="1" applyNumberFormat="1" applyFont="1" applyFill="1" applyBorder="1" applyAlignment="1">
      <alignment horizontal="center" vertical="center"/>
    </xf>
    <xf numFmtId="187" fontId="3" fillId="0" borderId="7" xfId="1" quotePrefix="1" applyNumberFormat="1" applyFont="1" applyFill="1" applyBorder="1" applyAlignment="1">
      <alignment vertical="center"/>
    </xf>
    <xf numFmtId="187" fontId="2" fillId="0" borderId="7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187" fontId="8" fillId="0" borderId="13" xfId="1" applyNumberFormat="1" applyFont="1" applyFill="1" applyBorder="1" applyAlignment="1">
      <alignment vertical="center"/>
    </xf>
    <xf numFmtId="187" fontId="8" fillId="0" borderId="13" xfId="1" applyNumberFormat="1" applyFont="1" applyFill="1" applyBorder="1" applyAlignment="1">
      <alignment horizontal="left" vertical="center"/>
    </xf>
    <xf numFmtId="187" fontId="4" fillId="0" borderId="2" xfId="1" applyNumberFormat="1" applyFont="1" applyFill="1" applyBorder="1" applyAlignment="1">
      <alignment horizontal="left" vertical="center"/>
    </xf>
    <xf numFmtId="187" fontId="4" fillId="0" borderId="13" xfId="1" applyNumberFormat="1" applyFont="1" applyFill="1" applyBorder="1" applyAlignment="1">
      <alignment horizontal="left" vertical="center"/>
    </xf>
    <xf numFmtId="187" fontId="2" fillId="0" borderId="7" xfId="1" applyNumberFormat="1" applyFont="1" applyFill="1" applyBorder="1" applyAlignment="1">
      <alignment horizontal="left" vertical="center"/>
    </xf>
    <xf numFmtId="187" fontId="8" fillId="0" borderId="2" xfId="1" applyNumberFormat="1" applyFont="1" applyFill="1" applyBorder="1" applyAlignment="1">
      <alignment horizontal="left" vertical="center"/>
    </xf>
    <xf numFmtId="187" fontId="8" fillId="0" borderId="7" xfId="1" applyNumberFormat="1" applyFont="1" applyFill="1" applyBorder="1" applyAlignment="1">
      <alignment horizontal="left" vertical="center"/>
    </xf>
    <xf numFmtId="187" fontId="2" fillId="0" borderId="2" xfId="1" applyNumberFormat="1" applyFont="1" applyFill="1" applyBorder="1" applyAlignment="1">
      <alignment horizontal="left" vertical="center" wrapText="1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3" fontId="3" fillId="0" borderId="0" xfId="0" applyNumberFormat="1" applyFont="1" applyAlignment="1">
      <alignment horizontal="center" vertical="center"/>
    </xf>
    <xf numFmtId="187" fontId="4" fillId="0" borderId="1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left" vertical="center"/>
    </xf>
    <xf numFmtId="187" fontId="4" fillId="0" borderId="7" xfId="1" applyNumberFormat="1" applyFont="1" applyFill="1" applyBorder="1" applyAlignment="1">
      <alignment horizontal="left" vertical="center" indent="2"/>
    </xf>
    <xf numFmtId="187" fontId="3" fillId="0" borderId="1" xfId="1" applyNumberFormat="1" applyFont="1" applyFill="1" applyBorder="1" applyAlignment="1">
      <alignment horizontal="center" vertical="center"/>
    </xf>
    <xf numFmtId="187" fontId="2" fillId="0" borderId="2" xfId="1" applyNumberFormat="1" applyFont="1" applyFill="1" applyBorder="1" applyAlignment="1">
      <alignment horizontal="left" vertical="center"/>
    </xf>
    <xf numFmtId="187" fontId="9" fillId="0" borderId="2" xfId="1" applyNumberFormat="1" applyFont="1" applyFill="1" applyBorder="1" applyAlignment="1">
      <alignment vertical="center"/>
    </xf>
    <xf numFmtId="187" fontId="9" fillId="0" borderId="1" xfId="1" applyNumberFormat="1" applyFont="1" applyFill="1" applyBorder="1" applyAlignment="1">
      <alignment horizontal="center" vertical="center"/>
    </xf>
    <xf numFmtId="187" fontId="9" fillId="0" borderId="7" xfId="1" applyNumberFormat="1" applyFont="1" applyFill="1" applyBorder="1" applyAlignment="1">
      <alignment horizontal="left" vertical="center" indent="2"/>
    </xf>
    <xf numFmtId="187" fontId="9" fillId="0" borderId="13" xfId="1" applyNumberFormat="1" applyFont="1" applyFill="1" applyBorder="1" applyAlignment="1">
      <alignment vertical="center"/>
    </xf>
    <xf numFmtId="187" fontId="3" fillId="0" borderId="13" xfId="1" applyNumberFormat="1" applyFont="1" applyFill="1" applyBorder="1" applyAlignment="1">
      <alignment vertical="center"/>
    </xf>
    <xf numFmtId="187" fontId="10" fillId="0" borderId="7" xfId="1" applyNumberFormat="1" applyFont="1" applyFill="1" applyBorder="1" applyAlignment="1">
      <alignment vertical="center"/>
    </xf>
    <xf numFmtId="187" fontId="10" fillId="0" borderId="12" xfId="1" applyNumberFormat="1" applyFont="1" applyFill="1" applyBorder="1" applyAlignment="1">
      <alignment horizontal="center" vertical="center"/>
    </xf>
    <xf numFmtId="187" fontId="3" fillId="0" borderId="2" xfId="1" applyNumberFormat="1" applyFont="1" applyFill="1" applyBorder="1" applyAlignment="1">
      <alignment horizontal="left" vertical="center" wrapText="1"/>
    </xf>
    <xf numFmtId="187" fontId="3" fillId="0" borderId="7" xfId="1" applyNumberFormat="1" applyFont="1" applyFill="1" applyBorder="1" applyAlignment="1">
      <alignment horizontal="left" vertical="center"/>
    </xf>
    <xf numFmtId="187" fontId="3" fillId="0" borderId="2" xfId="1" applyNumberFormat="1" applyFont="1" applyFill="1" applyBorder="1" applyAlignment="1">
      <alignment horizontal="left" vertical="center"/>
    </xf>
    <xf numFmtId="187" fontId="9" fillId="0" borderId="13" xfId="1" applyNumberFormat="1" applyFont="1" applyFill="1" applyBorder="1" applyAlignment="1">
      <alignment horizontal="left" vertical="center"/>
    </xf>
    <xf numFmtId="187" fontId="9" fillId="0" borderId="3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vertical="center"/>
    </xf>
    <xf numFmtId="187" fontId="6" fillId="0" borderId="12" xfId="1" applyNumberFormat="1" applyFont="1" applyFill="1" applyBorder="1" applyAlignment="1">
      <alignment horizontal="center" vertical="center"/>
    </xf>
    <xf numFmtId="187" fontId="5" fillId="0" borderId="13" xfId="1" applyNumberFormat="1" applyFont="1" applyFill="1" applyBorder="1" applyAlignment="1">
      <alignment vertical="center"/>
    </xf>
    <xf numFmtId="187" fontId="10" fillId="0" borderId="13" xfId="1" applyNumberFormat="1" applyFont="1" applyFill="1" applyBorder="1" applyAlignment="1">
      <alignment vertical="center"/>
    </xf>
    <xf numFmtId="187" fontId="9" fillId="0" borderId="7" xfId="1" applyNumberFormat="1" applyFont="1" applyFill="1" applyBorder="1" applyAlignment="1">
      <alignment horizontal="left" vertical="center"/>
    </xf>
    <xf numFmtId="187" fontId="10" fillId="0" borderId="2" xfId="1" applyNumberFormat="1" applyFont="1" applyFill="1" applyBorder="1" applyAlignment="1">
      <alignment horizontal="left" vertical="center" wrapText="1"/>
    </xf>
    <xf numFmtId="187" fontId="10" fillId="0" borderId="1" xfId="1" applyNumberFormat="1" applyFont="1" applyFill="1" applyBorder="1" applyAlignment="1">
      <alignment horizontal="center" vertical="center"/>
    </xf>
    <xf numFmtId="187" fontId="10" fillId="0" borderId="7" xfId="1" applyNumberFormat="1" applyFont="1" applyFill="1" applyBorder="1" applyAlignment="1">
      <alignment horizontal="left" vertical="center"/>
    </xf>
    <xf numFmtId="187" fontId="6" fillId="0" borderId="2" xfId="1" applyNumberFormat="1" applyFont="1" applyFill="1" applyBorder="1" applyAlignment="1">
      <alignment horizontal="left" vertical="center" wrapText="1"/>
    </xf>
    <xf numFmtId="187" fontId="6" fillId="0" borderId="1" xfId="1" applyNumberFormat="1" applyFont="1" applyFill="1" applyBorder="1" applyAlignment="1">
      <alignment horizontal="center" vertical="center"/>
    </xf>
    <xf numFmtId="187" fontId="6" fillId="0" borderId="7" xfId="1" applyNumberFormat="1" applyFont="1" applyFill="1" applyBorder="1" applyAlignment="1">
      <alignment horizontal="left" vertical="center"/>
    </xf>
    <xf numFmtId="187" fontId="6" fillId="0" borderId="2" xfId="1" applyNumberFormat="1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vertical="center"/>
    </xf>
    <xf numFmtId="187" fontId="4" fillId="0" borderId="7" xfId="1" applyNumberFormat="1" applyFont="1" applyFill="1" applyBorder="1" applyAlignment="1">
      <alignment horizontal="left" vertical="center"/>
    </xf>
    <xf numFmtId="187" fontId="2" fillId="0" borderId="13" xfId="1" applyNumberFormat="1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vertical="center" wrapText="1"/>
    </xf>
    <xf numFmtId="187" fontId="3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 applyAlignment="1">
      <alignment horizontal="left" vertical="center"/>
    </xf>
    <xf numFmtId="187" fontId="2" fillId="0" borderId="0" xfId="1" applyNumberFormat="1" applyFont="1" applyFill="1" applyBorder="1" applyAlignment="1">
      <alignment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3" fillId="0" borderId="13" xfId="1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187" fontId="6" fillId="0" borderId="0" xfId="1" applyNumberFormat="1" applyFont="1" applyFill="1" applyBorder="1" applyAlignment="1">
      <alignment horizontal="left" vertical="center"/>
    </xf>
    <xf numFmtId="187" fontId="6" fillId="0" borderId="0" xfId="1" applyNumberFormat="1" applyFont="1" applyFill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7" fontId="8" fillId="0" borderId="12" xfId="1" applyNumberFormat="1" applyFont="1" applyFill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187" fontId="3" fillId="0" borderId="0" xfId="1" applyNumberFormat="1" applyFont="1" applyAlignment="1">
      <alignment horizontal="center" vertical="center"/>
    </xf>
    <xf numFmtId="187" fontId="4" fillId="0" borderId="3" xfId="1" applyNumberFormat="1" applyFont="1" applyFill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187" fontId="4" fillId="0" borderId="12" xfId="1" applyNumberFormat="1" applyFont="1" applyFill="1" applyBorder="1" applyAlignment="1">
      <alignment horizontal="center" vertical="center"/>
    </xf>
    <xf numFmtId="187" fontId="3" fillId="0" borderId="13" xfId="1" applyNumberFormat="1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87" fontId="4" fillId="0" borderId="1" xfId="1" applyNumberFormat="1" applyFont="1" applyBorder="1"/>
    <xf numFmtId="187" fontId="1" fillId="0" borderId="1" xfId="1" applyNumberFormat="1" applyFont="1" applyBorder="1" applyAlignment="1">
      <alignment horizontal="center" vertical="center"/>
    </xf>
    <xf numFmtId="187" fontId="1" fillId="0" borderId="7" xfId="1" applyNumberFormat="1" applyFont="1" applyFill="1" applyBorder="1" applyAlignment="1">
      <alignment horizontal="left" vertical="center"/>
    </xf>
    <xf numFmtId="187" fontId="9" fillId="0" borderId="12" xfId="1" applyNumberFormat="1" applyFont="1" applyFill="1" applyBorder="1" applyAlignment="1">
      <alignment horizontal="center" vertical="center"/>
    </xf>
    <xf numFmtId="187" fontId="1" fillId="0" borderId="2" xfId="1" applyNumberFormat="1" applyFont="1" applyFill="1" applyBorder="1" applyAlignment="1">
      <alignment horizontal="left" vertical="center" wrapText="1"/>
    </xf>
    <xf numFmtId="187" fontId="3" fillId="3" borderId="1" xfId="1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0" fillId="0" borderId="0" xfId="0" applyNumberFormat="1"/>
    <xf numFmtId="187" fontId="3" fillId="0" borderId="0" xfId="0" applyNumberFormat="1" applyFont="1"/>
    <xf numFmtId="43" fontId="3" fillId="0" borderId="14" xfId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87" fontId="4" fillId="0" borderId="0" xfId="0" applyNumberFormat="1" applyFont="1"/>
    <xf numFmtId="187" fontId="11" fillId="0" borderId="0" xfId="0" applyNumberFormat="1" applyFont="1"/>
    <xf numFmtId="187" fontId="3" fillId="0" borderId="0" xfId="1" applyNumberFormat="1" applyFont="1" applyBorder="1" applyAlignment="1">
      <alignment horizontal="center" vertical="center"/>
    </xf>
    <xf numFmtId="187" fontId="3" fillId="0" borderId="2" xfId="1" applyNumberFormat="1" applyFont="1" applyFill="1" applyBorder="1" applyAlignment="1">
      <alignment vertical="center"/>
    </xf>
    <xf numFmtId="187" fontId="4" fillId="0" borderId="15" xfId="1" applyNumberFormat="1" applyFont="1" applyFill="1" applyBorder="1" applyAlignment="1">
      <alignment horizontal="center" vertical="center"/>
    </xf>
    <xf numFmtId="187" fontId="2" fillId="0" borderId="2" xfId="1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187" fontId="6" fillId="0" borderId="2" xfId="1" applyNumberFormat="1" applyFont="1" applyFill="1" applyBorder="1" applyAlignment="1">
      <alignment horizontal="center" vertical="center"/>
    </xf>
    <xf numFmtId="187" fontId="6" fillId="0" borderId="7" xfId="1" applyNumberFormat="1" applyFont="1" applyFill="1" applyBorder="1" applyAlignment="1">
      <alignment horizontal="center" vertical="center"/>
    </xf>
    <xf numFmtId="187" fontId="8" fillId="0" borderId="15" xfId="1" applyNumberFormat="1" applyFont="1" applyFill="1" applyBorder="1" applyAlignment="1">
      <alignment horizontal="center" vertical="center"/>
    </xf>
    <xf numFmtId="187" fontId="4" fillId="0" borderId="2" xfId="1" applyNumberFormat="1" applyFont="1" applyFill="1" applyBorder="1" applyAlignment="1">
      <alignment horizontal="left" vertical="center" wrapText="1"/>
    </xf>
    <xf numFmtId="187" fontId="8" fillId="0" borderId="2" xfId="1" applyNumberFormat="1" applyFont="1" applyFill="1" applyBorder="1" applyAlignment="1">
      <alignment horizontal="left" vertical="center" wrapText="1"/>
    </xf>
    <xf numFmtId="187" fontId="8" fillId="0" borderId="7" xfId="1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7" fontId="3" fillId="0" borderId="12" xfId="1" applyNumberFormat="1" applyFont="1" applyBorder="1" applyAlignment="1">
      <alignment horizontal="center" vertical="center"/>
    </xf>
    <xf numFmtId="187" fontId="10" fillId="0" borderId="0" xfId="1" applyNumberFormat="1" applyFont="1" applyFill="1" applyBorder="1" applyAlignment="1">
      <alignment horizontal="left" vertical="center"/>
    </xf>
    <xf numFmtId="187" fontId="10" fillId="0" borderId="0" xfId="1" applyNumberFormat="1" applyFont="1" applyFill="1" applyBorder="1" applyAlignment="1">
      <alignment horizontal="center" vertical="center"/>
    </xf>
    <xf numFmtId="187" fontId="10" fillId="0" borderId="0" xfId="1" applyNumberFormat="1" applyFont="1" applyFill="1" applyBorder="1" applyAlignment="1">
      <alignment vertical="center"/>
    </xf>
    <xf numFmtId="187" fontId="9" fillId="0" borderId="2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87" fontId="6" fillId="0" borderId="13" xfId="1" applyNumberFormat="1" applyFont="1" applyFill="1" applyBorder="1" applyAlignment="1">
      <alignment vertical="center"/>
    </xf>
    <xf numFmtId="187" fontId="6" fillId="0" borderId="13" xfId="1" quotePrefix="1" applyNumberFormat="1" applyFont="1" applyFill="1" applyBorder="1" applyAlignment="1">
      <alignment vertical="center"/>
    </xf>
    <xf numFmtId="187" fontId="6" fillId="0" borderId="7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7" fontId="4" fillId="0" borderId="2" xfId="1" applyNumberFormat="1" applyFont="1" applyFill="1" applyBorder="1" applyAlignment="1">
      <alignment horizontal="center" vertical="center"/>
    </xf>
    <xf numFmtId="187" fontId="4" fillId="0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7" fontId="8" fillId="0" borderId="13" xfId="1" applyNumberFormat="1" applyFont="1" applyFill="1" applyBorder="1" applyAlignment="1">
      <alignment horizontal="center" vertical="center"/>
    </xf>
    <xf numFmtId="187" fontId="8" fillId="0" borderId="7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indent="6"/>
    </xf>
    <xf numFmtId="0" fontId="6" fillId="0" borderId="0" xfId="0" applyFont="1" applyAlignment="1">
      <alignment horizontal="left" indent="6"/>
    </xf>
    <xf numFmtId="0" fontId="6" fillId="0" borderId="11" xfId="0" applyFont="1" applyBorder="1" applyAlignment="1">
      <alignment horizontal="left" indent="6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0" xfId="0" applyFont="1" applyBorder="1" applyAlignment="1">
      <alignment horizontal="left" indent="7"/>
    </xf>
    <xf numFmtId="0" fontId="6" fillId="0" borderId="0" xfId="0" applyFont="1" applyAlignment="1">
      <alignment horizontal="left" indent="7"/>
    </xf>
    <xf numFmtId="0" fontId="6" fillId="0" borderId="11" xfId="0" applyFont="1" applyBorder="1" applyAlignment="1">
      <alignment horizontal="left" indent="7"/>
    </xf>
    <xf numFmtId="43" fontId="4" fillId="0" borderId="1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0"/>
  <sheetViews>
    <sheetView tabSelected="1" zoomScale="90" zoomScaleNormal="90" workbookViewId="0">
      <selection activeCell="G12" sqref="G12"/>
    </sheetView>
  </sheetViews>
  <sheetFormatPr defaultColWidth="9" defaultRowHeight="21" outlineLevelRow="1" x14ac:dyDescent="0.2"/>
  <cols>
    <col min="1" max="1" width="38.5" style="1" customWidth="1"/>
    <col min="2" max="2" width="14.375" style="1" bestFit="1" customWidth="1"/>
    <col min="3" max="3" width="24.625" style="1" bestFit="1" customWidth="1"/>
    <col min="4" max="4" width="28.625" style="1" bestFit="1" customWidth="1"/>
    <col min="5" max="5" width="26.125" style="1" bestFit="1" customWidth="1"/>
    <col min="6" max="16384" width="9" style="1"/>
  </cols>
  <sheetData>
    <row r="1" spans="1:5" x14ac:dyDescent="0.2">
      <c r="A1" s="137" t="s">
        <v>130</v>
      </c>
      <c r="B1" s="137"/>
      <c r="C1" s="137"/>
      <c r="D1" s="137"/>
      <c r="E1" s="137"/>
    </row>
    <row r="2" spans="1:5" ht="19.5" customHeight="1" x14ac:dyDescent="0.2">
      <c r="A2" s="137" t="s">
        <v>18</v>
      </c>
      <c r="B2" s="137"/>
      <c r="C2" s="137"/>
      <c r="D2" s="137"/>
      <c r="E2" s="137"/>
    </row>
    <row r="3" spans="1:5" ht="19.5" customHeight="1" x14ac:dyDescent="0.2">
      <c r="A3" s="137" t="s">
        <v>214</v>
      </c>
      <c r="B3" s="137"/>
      <c r="C3" s="137"/>
      <c r="D3" s="137"/>
      <c r="E3" s="137"/>
    </row>
    <row r="4" spans="1:5" x14ac:dyDescent="0.2">
      <c r="E4" s="38" t="s">
        <v>17</v>
      </c>
    </row>
    <row r="5" spans="1:5" ht="18.75" customHeight="1" x14ac:dyDescent="0.2">
      <c r="A5" s="138" t="s">
        <v>131</v>
      </c>
      <c r="B5" s="139" t="s">
        <v>0</v>
      </c>
      <c r="C5" s="13" t="s">
        <v>20</v>
      </c>
      <c r="D5" s="13" t="s">
        <v>203</v>
      </c>
      <c r="E5" s="12" t="s">
        <v>205</v>
      </c>
    </row>
    <row r="6" spans="1:5" ht="18.75" customHeight="1" x14ac:dyDescent="0.2">
      <c r="A6" s="138"/>
      <c r="B6" s="140"/>
      <c r="C6" s="15" t="s">
        <v>202</v>
      </c>
      <c r="D6" s="15" t="s">
        <v>204</v>
      </c>
      <c r="E6" s="14" t="s">
        <v>206</v>
      </c>
    </row>
    <row r="7" spans="1:5" s="7" customFormat="1" ht="24" customHeight="1" x14ac:dyDescent="0.2">
      <c r="A7" s="138"/>
      <c r="B7" s="26" t="s">
        <v>1</v>
      </c>
      <c r="C7" s="14" t="s">
        <v>1</v>
      </c>
      <c r="D7" s="14" t="s">
        <v>1</v>
      </c>
      <c r="E7" s="14" t="s">
        <v>1</v>
      </c>
    </row>
    <row r="8" spans="1:5" s="8" customFormat="1" ht="20.25" customHeight="1" x14ac:dyDescent="0.2">
      <c r="A8" s="129" t="s">
        <v>125</v>
      </c>
      <c r="B8" s="121">
        <f>B84</f>
        <v>118673490</v>
      </c>
      <c r="C8" s="121">
        <f t="shared" ref="C8:E8" si="0">C84</f>
        <v>63103741</v>
      </c>
      <c r="D8" s="121">
        <f t="shared" si="0"/>
        <v>33328737</v>
      </c>
      <c r="E8" s="121">
        <f t="shared" si="0"/>
        <v>22241012</v>
      </c>
    </row>
    <row r="9" spans="1:5" s="8" customFormat="1" ht="20.25" customHeight="1" outlineLevel="1" x14ac:dyDescent="0.2">
      <c r="A9" s="2" t="s">
        <v>193</v>
      </c>
      <c r="B9" s="121">
        <f t="shared" ref="B9:B21" si="1">SUM(C9:E9)</f>
        <v>3950200</v>
      </c>
      <c r="C9" s="121">
        <f>SUM(C10)</f>
        <v>3950200</v>
      </c>
      <c r="D9" s="121">
        <f t="shared" ref="D9:E9" si="2">SUM(D10)</f>
        <v>0</v>
      </c>
      <c r="E9" s="121">
        <f t="shared" si="2"/>
        <v>0</v>
      </c>
    </row>
    <row r="10" spans="1:5" s="8" customFormat="1" ht="20.25" customHeight="1" outlineLevel="1" x14ac:dyDescent="0.2">
      <c r="A10" s="6" t="s">
        <v>194</v>
      </c>
      <c r="B10" s="86">
        <f t="shared" si="1"/>
        <v>3950200</v>
      </c>
      <c r="C10" s="86">
        <v>3950200</v>
      </c>
      <c r="D10" s="86">
        <v>0</v>
      </c>
      <c r="E10" s="86">
        <v>0</v>
      </c>
    </row>
    <row r="11" spans="1:5" s="8" customFormat="1" ht="20.25" customHeight="1" outlineLevel="1" x14ac:dyDescent="0.2">
      <c r="A11" s="2" t="s">
        <v>165</v>
      </c>
      <c r="B11" s="121">
        <f>SUM(C11:E11)</f>
        <v>12409800</v>
      </c>
      <c r="C11" s="121">
        <f>SUM(C12)</f>
        <v>11717180</v>
      </c>
      <c r="D11" s="121">
        <f t="shared" ref="D11:E11" si="3">SUM(D12)</f>
        <v>389900</v>
      </c>
      <c r="E11" s="121">
        <f t="shared" si="3"/>
        <v>302720</v>
      </c>
    </row>
    <row r="12" spans="1:5" s="8" customFormat="1" ht="20.25" customHeight="1" outlineLevel="1" x14ac:dyDescent="0.2">
      <c r="A12" s="6" t="s">
        <v>195</v>
      </c>
      <c r="B12" s="86">
        <f>SUM(C12:E12)</f>
        <v>12409800</v>
      </c>
      <c r="C12" s="86">
        <f>'สงม.2 (ปกครอง)'!C10</f>
        <v>11717180</v>
      </c>
      <c r="D12" s="86">
        <f>'สงม.2 (ปกครอง)'!D10</f>
        <v>389900</v>
      </c>
      <c r="E12" s="86">
        <f>'สงม.2 (ปกครอง)'!E10</f>
        <v>302720</v>
      </c>
    </row>
    <row r="13" spans="1:5" s="8" customFormat="1" ht="20.25" customHeight="1" outlineLevel="1" x14ac:dyDescent="0.2">
      <c r="A13" s="2" t="s">
        <v>196</v>
      </c>
      <c r="B13" s="121">
        <f t="shared" si="1"/>
        <v>621200</v>
      </c>
      <c r="C13" s="121">
        <f>SUM(C14:C15)</f>
        <v>295300</v>
      </c>
      <c r="D13" s="121">
        <f t="shared" ref="D13:E13" si="4">SUM(D14:D15)</f>
        <v>208300</v>
      </c>
      <c r="E13" s="121">
        <f t="shared" si="4"/>
        <v>117600</v>
      </c>
    </row>
    <row r="14" spans="1:5" s="8" customFormat="1" ht="20.25" customHeight="1" outlineLevel="1" x14ac:dyDescent="0.2">
      <c r="A14" s="6" t="s">
        <v>132</v>
      </c>
      <c r="B14" s="86">
        <f t="shared" si="1"/>
        <v>227700</v>
      </c>
      <c r="C14" s="86">
        <f>'สงม.2 (ปกครอง)'!C45</f>
        <v>176900</v>
      </c>
      <c r="D14" s="86">
        <f>'สงม.2 (ปกครอง)'!D45</f>
        <v>50800</v>
      </c>
      <c r="E14" s="86">
        <f>'สงม.2 (ปกครอง)'!E45</f>
        <v>0</v>
      </c>
    </row>
    <row r="15" spans="1:5" s="8" customFormat="1" ht="20.25" customHeight="1" outlineLevel="1" x14ac:dyDescent="0.2">
      <c r="A15" s="6" t="s">
        <v>133</v>
      </c>
      <c r="B15" s="86">
        <f t="shared" si="1"/>
        <v>393500</v>
      </c>
      <c r="C15" s="86">
        <f>'สงม.2 (ปกครอง)'!C56</f>
        <v>118400</v>
      </c>
      <c r="D15" s="86">
        <f>'สงม.2 (ปกครอง)'!D56</f>
        <v>157500</v>
      </c>
      <c r="E15" s="86">
        <f>'สงม.2 (ปกครอง)'!E56</f>
        <v>117600</v>
      </c>
    </row>
    <row r="16" spans="1:5" ht="42" outlineLevel="1" x14ac:dyDescent="0.2">
      <c r="A16" s="130" t="s">
        <v>207</v>
      </c>
      <c r="B16" s="121">
        <f>SUM(C16:E16)</f>
        <v>105100</v>
      </c>
      <c r="C16" s="121">
        <f>'สงม.2 (ปกครอง)'!C65</f>
        <v>0</v>
      </c>
      <c r="D16" s="121">
        <f>'สงม.2 (ปกครอง)'!D65</f>
        <v>65000</v>
      </c>
      <c r="E16" s="121">
        <f>'สงม.2 (ปกครอง)'!E65</f>
        <v>40100</v>
      </c>
    </row>
    <row r="17" spans="1:5" ht="20.25" customHeight="1" outlineLevel="1" x14ac:dyDescent="0.2">
      <c r="A17" s="6" t="s">
        <v>192</v>
      </c>
      <c r="B17" s="40">
        <f>SUM(C17:E17)</f>
        <v>105100</v>
      </c>
      <c r="C17" s="40">
        <f>'สงม.2 (ปกครอง)'!C65</f>
        <v>0</v>
      </c>
      <c r="D17" s="40">
        <f>'สงม.2 (ปกครอง)'!D65</f>
        <v>65000</v>
      </c>
      <c r="E17" s="40">
        <f>'สงม.2 (ปกครอง)'!E65</f>
        <v>40100</v>
      </c>
    </row>
    <row r="18" spans="1:5" ht="20.25" customHeight="1" outlineLevel="1" x14ac:dyDescent="0.2">
      <c r="A18" s="2" t="s">
        <v>166</v>
      </c>
      <c r="B18" s="121">
        <f t="shared" si="1"/>
        <v>1777540</v>
      </c>
      <c r="C18" s="121">
        <f>SUM(C19)</f>
        <v>647440</v>
      </c>
      <c r="D18" s="121">
        <f t="shared" ref="D18:E18" si="5">SUM(D19)</f>
        <v>804100</v>
      </c>
      <c r="E18" s="121">
        <f t="shared" si="5"/>
        <v>326000</v>
      </c>
    </row>
    <row r="19" spans="1:5" ht="20.25" customHeight="1" outlineLevel="1" x14ac:dyDescent="0.2">
      <c r="A19" s="6" t="s">
        <v>195</v>
      </c>
      <c r="B19" s="86">
        <f t="shared" si="1"/>
        <v>1777540</v>
      </c>
      <c r="C19" s="86">
        <f>'สงม.2 (ทะเบียน)'!C10</f>
        <v>647440</v>
      </c>
      <c r="D19" s="86">
        <f>'สงม.2 (ทะเบียน)'!D10</f>
        <v>804100</v>
      </c>
      <c r="E19" s="86">
        <f>'สงม.2 (ทะเบียน)'!E10</f>
        <v>326000</v>
      </c>
    </row>
    <row r="20" spans="1:5" ht="20.25" customHeight="1" outlineLevel="1" x14ac:dyDescent="0.2">
      <c r="A20" s="2" t="s">
        <v>167</v>
      </c>
      <c r="B20" s="121">
        <f t="shared" si="1"/>
        <v>777690</v>
      </c>
      <c r="C20" s="121">
        <f>SUM(C21)</f>
        <v>377690</v>
      </c>
      <c r="D20" s="121">
        <f t="shared" ref="D20:E20" si="6">SUM(D21)</f>
        <v>140950</v>
      </c>
      <c r="E20" s="121">
        <f t="shared" si="6"/>
        <v>259050</v>
      </c>
    </row>
    <row r="21" spans="1:5" ht="20.25" customHeight="1" outlineLevel="1" x14ac:dyDescent="0.2">
      <c r="A21" s="6" t="s">
        <v>195</v>
      </c>
      <c r="B21" s="86">
        <f t="shared" si="1"/>
        <v>777690</v>
      </c>
      <c r="C21" s="86">
        <f>'สงม.2 (คลัง)'!C10</f>
        <v>377690</v>
      </c>
      <c r="D21" s="86">
        <f>'สงม.2 (คลัง)'!D10</f>
        <v>140950</v>
      </c>
      <c r="E21" s="86">
        <f>'สงม.2 (คลัง)'!E10</f>
        <v>259050</v>
      </c>
    </row>
    <row r="22" spans="1:5" ht="20.25" customHeight="1" outlineLevel="1" x14ac:dyDescent="0.2">
      <c r="A22" s="122"/>
      <c r="B22" s="110"/>
      <c r="C22" s="110"/>
      <c r="D22" s="110"/>
      <c r="E22" s="110"/>
    </row>
    <row r="23" spans="1:5" ht="20.25" customHeight="1" outlineLevel="1" x14ac:dyDescent="0.2">
      <c r="A23" s="122"/>
      <c r="B23" s="110"/>
      <c r="C23" s="110"/>
      <c r="D23" s="110"/>
      <c r="E23" s="110"/>
    </row>
    <row r="24" spans="1:5" ht="20.25" customHeight="1" x14ac:dyDescent="0.2">
      <c r="A24" s="122"/>
      <c r="B24" s="110"/>
      <c r="C24" s="110"/>
      <c r="D24" s="110"/>
      <c r="E24" s="110"/>
    </row>
    <row r="25" spans="1:5" ht="20.25" customHeight="1" outlineLevel="1" x14ac:dyDescent="0.2">
      <c r="A25" s="2" t="s">
        <v>168</v>
      </c>
      <c r="B25" s="121">
        <f>SUM(C25:E25)</f>
        <v>661300</v>
      </c>
      <c r="C25" s="121">
        <f>SUM(C26)</f>
        <v>384700</v>
      </c>
      <c r="D25" s="121">
        <f t="shared" ref="D25:E25" si="7">SUM(D26)</f>
        <v>175900</v>
      </c>
      <c r="E25" s="121">
        <f t="shared" si="7"/>
        <v>100700</v>
      </c>
    </row>
    <row r="26" spans="1:5" ht="20.25" customHeight="1" x14ac:dyDescent="0.2">
      <c r="A26" s="6" t="s">
        <v>195</v>
      </c>
      <c r="B26" s="86">
        <f>SUM(C26:E26)</f>
        <v>661300</v>
      </c>
      <c r="C26" s="86">
        <f>'สงม.2 (รายได้)'!C10</f>
        <v>384700</v>
      </c>
      <c r="D26" s="86">
        <f>'สงม.2 (รายได้)'!D10</f>
        <v>175900</v>
      </c>
      <c r="E26" s="86">
        <f>'สงม.2 (รายได้)'!E10</f>
        <v>100700</v>
      </c>
    </row>
    <row r="27" spans="1:5" ht="20.25" customHeight="1" outlineLevel="1" x14ac:dyDescent="0.2">
      <c r="A27" s="2" t="s">
        <v>169</v>
      </c>
      <c r="B27" s="121">
        <f t="shared" ref="B27:B54" si="8">SUM(C27:E27)</f>
        <v>19714600</v>
      </c>
      <c r="C27" s="121">
        <f>SUM(C28)</f>
        <v>7694700</v>
      </c>
      <c r="D27" s="121">
        <f t="shared" ref="D27:E27" si="9">SUM(D28)</f>
        <v>6247000</v>
      </c>
      <c r="E27" s="121">
        <f t="shared" si="9"/>
        <v>5772900</v>
      </c>
    </row>
    <row r="28" spans="1:5" ht="20.25" customHeight="1" x14ac:dyDescent="0.2">
      <c r="A28" s="6" t="s">
        <v>195</v>
      </c>
      <c r="B28" s="86">
        <f t="shared" si="8"/>
        <v>19714600</v>
      </c>
      <c r="C28" s="86">
        <f>'สงม.2 (รักษา+ปลูก)'!C10</f>
        <v>7694700</v>
      </c>
      <c r="D28" s="86">
        <f>'สงม.2 (รักษา+ปลูก)'!D10</f>
        <v>6247000</v>
      </c>
      <c r="E28" s="86">
        <f>'สงม.2 (รักษา+ปลูก)'!E10</f>
        <v>5772900</v>
      </c>
    </row>
    <row r="29" spans="1:5" ht="20.25" customHeight="1" x14ac:dyDescent="0.2">
      <c r="A29" s="2" t="s">
        <v>170</v>
      </c>
      <c r="B29" s="121">
        <f t="shared" si="8"/>
        <v>1736000</v>
      </c>
      <c r="C29" s="121">
        <f>SUM(C30)</f>
        <v>1219000</v>
      </c>
      <c r="D29" s="121">
        <f t="shared" ref="D29:E29" si="10">SUM(D30)</f>
        <v>405000</v>
      </c>
      <c r="E29" s="121">
        <f t="shared" si="10"/>
        <v>112000</v>
      </c>
    </row>
    <row r="30" spans="1:5" ht="20.25" customHeight="1" x14ac:dyDescent="0.2">
      <c r="A30" s="6" t="s">
        <v>195</v>
      </c>
      <c r="B30" s="86">
        <f t="shared" si="8"/>
        <v>1736000</v>
      </c>
      <c r="C30" s="86">
        <f>'สงม.2 (รักษา+ปลูก)'!C27</f>
        <v>1219000</v>
      </c>
      <c r="D30" s="86">
        <f>'สงม.2 (รักษา+ปลูก)'!D27</f>
        <v>405000</v>
      </c>
      <c r="E30" s="86">
        <f>'สงม.2 (รักษา+ปลูก)'!E27</f>
        <v>112000</v>
      </c>
    </row>
    <row r="31" spans="1:5" ht="20.25" customHeight="1" x14ac:dyDescent="0.2">
      <c r="A31" s="2" t="s">
        <v>171</v>
      </c>
      <c r="B31" s="121">
        <f t="shared" si="8"/>
        <v>3841800</v>
      </c>
      <c r="C31" s="121">
        <f>SUM(C32:C33)</f>
        <v>1983400</v>
      </c>
      <c r="D31" s="121">
        <f t="shared" ref="D31:E31" si="11">SUM(D32:D33)</f>
        <v>924000</v>
      </c>
      <c r="E31" s="121">
        <f t="shared" si="11"/>
        <v>934400</v>
      </c>
    </row>
    <row r="32" spans="1:5" ht="20.25" customHeight="1" x14ac:dyDescent="0.2">
      <c r="A32" s="6" t="s">
        <v>132</v>
      </c>
      <c r="B32" s="86">
        <f t="shared" si="8"/>
        <v>3791800</v>
      </c>
      <c r="C32" s="86">
        <f>'สงม.2 (รักษา+ปลูก)'!C45</f>
        <v>1933400</v>
      </c>
      <c r="D32" s="86">
        <f>'สงม.2 (รักษา+ปลูก)'!D45</f>
        <v>924000</v>
      </c>
      <c r="E32" s="86">
        <f>'สงม.2 (รักษา+ปลูก)'!E45</f>
        <v>934400</v>
      </c>
    </row>
    <row r="33" spans="1:5" ht="20.25" customHeight="1" x14ac:dyDescent="0.2">
      <c r="A33" s="6" t="s">
        <v>133</v>
      </c>
      <c r="B33" s="86">
        <f t="shared" si="8"/>
        <v>50000</v>
      </c>
      <c r="C33" s="86">
        <f>'สงม.2 (รักษา+ปลูก)'!C61</f>
        <v>50000</v>
      </c>
      <c r="D33" s="86">
        <f>'สงม.2 (รักษา+ปลูก)'!D61</f>
        <v>0</v>
      </c>
      <c r="E33" s="86">
        <f>'สงม.2 (รักษา+ปลูก)'!E61</f>
        <v>0</v>
      </c>
    </row>
    <row r="34" spans="1:5" ht="20.25" customHeight="1" x14ac:dyDescent="0.2">
      <c r="A34" s="2" t="s">
        <v>172</v>
      </c>
      <c r="B34" s="121">
        <f t="shared" si="8"/>
        <v>2112200</v>
      </c>
      <c r="C34" s="121">
        <f>SUM(C35:C36)</f>
        <v>617700</v>
      </c>
      <c r="D34" s="121">
        <f t="shared" ref="D34:E34" si="12">SUM(D35:D36)</f>
        <v>947600</v>
      </c>
      <c r="E34" s="121">
        <f t="shared" si="12"/>
        <v>546900</v>
      </c>
    </row>
    <row r="35" spans="1:5" ht="20.25" customHeight="1" x14ac:dyDescent="0.2">
      <c r="A35" s="6" t="s">
        <v>132</v>
      </c>
      <c r="B35" s="86">
        <f t="shared" si="8"/>
        <v>1912200</v>
      </c>
      <c r="C35" s="86">
        <f>'สงม.2 (รักษา+ปลูก)'!C81</f>
        <v>617700</v>
      </c>
      <c r="D35" s="86">
        <f>'สงม.2 (รักษา+ปลูก)'!D81</f>
        <v>747600</v>
      </c>
      <c r="E35" s="86">
        <f>'สงม.2 (รักษา+ปลูก)'!E81</f>
        <v>546900</v>
      </c>
    </row>
    <row r="36" spans="1:5" ht="20.25" customHeight="1" x14ac:dyDescent="0.2">
      <c r="A36" s="6" t="s">
        <v>133</v>
      </c>
      <c r="B36" s="86">
        <f t="shared" si="8"/>
        <v>200000</v>
      </c>
      <c r="C36" s="86">
        <f>'สงม.2 (รักษา+ปลูก)'!C97</f>
        <v>0</v>
      </c>
      <c r="D36" s="86">
        <f>'สงม.2 (รักษา+ปลูก)'!D97</f>
        <v>200000</v>
      </c>
      <c r="E36" s="86">
        <f>'สงม.2 (รักษา+ปลูก)'!E97</f>
        <v>0</v>
      </c>
    </row>
    <row r="37" spans="1:5" ht="21" customHeight="1" x14ac:dyDescent="0.2">
      <c r="A37" s="2" t="s">
        <v>173</v>
      </c>
      <c r="B37" s="121">
        <f t="shared" si="8"/>
        <v>7388700</v>
      </c>
      <c r="C37" s="121">
        <f>SUM(C38)</f>
        <v>2777300</v>
      </c>
      <c r="D37" s="121">
        <f t="shared" ref="D37:E37" si="13">SUM(D38)</f>
        <v>2371820</v>
      </c>
      <c r="E37" s="121">
        <f t="shared" si="13"/>
        <v>2239580</v>
      </c>
    </row>
    <row r="38" spans="1:5" ht="21" customHeight="1" x14ac:dyDescent="0.2">
      <c r="A38" s="6" t="s">
        <v>195</v>
      </c>
      <c r="B38" s="86">
        <f t="shared" si="8"/>
        <v>7388700</v>
      </c>
      <c r="C38" s="86">
        <f>'สงม.2 (เทศกิจ)'!C10</f>
        <v>2777300</v>
      </c>
      <c r="D38" s="86">
        <f>'สงม.2 (เทศกิจ)'!D10</f>
        <v>2371820</v>
      </c>
      <c r="E38" s="86">
        <f>'สงม.2 (เทศกิจ)'!E10</f>
        <v>2239580</v>
      </c>
    </row>
    <row r="39" spans="1:5" ht="21" customHeight="1" x14ac:dyDescent="0.2">
      <c r="A39" s="2" t="s">
        <v>174</v>
      </c>
      <c r="B39" s="121">
        <f t="shared" si="8"/>
        <v>321500</v>
      </c>
      <c r="C39" s="121">
        <f>SUM(C40)</f>
        <v>0</v>
      </c>
      <c r="D39" s="121">
        <f t="shared" ref="D39:E39" si="14">SUM(D40)</f>
        <v>296500</v>
      </c>
      <c r="E39" s="121">
        <f t="shared" si="14"/>
        <v>25000</v>
      </c>
    </row>
    <row r="40" spans="1:5" ht="21" customHeight="1" x14ac:dyDescent="0.2">
      <c r="A40" s="6" t="s">
        <v>195</v>
      </c>
      <c r="B40" s="86">
        <f t="shared" si="8"/>
        <v>321500</v>
      </c>
      <c r="C40" s="86">
        <f>'สงม.2 (เทศกิจ)'!C28</f>
        <v>0</v>
      </c>
      <c r="D40" s="86">
        <f>'สงม.2 (เทศกิจ)'!D28</f>
        <v>296500</v>
      </c>
      <c r="E40" s="86">
        <f>'สงม.2 (เทศกิจ)'!E28</f>
        <v>25000</v>
      </c>
    </row>
    <row r="41" spans="1:5" ht="21" customHeight="1" x14ac:dyDescent="0.2">
      <c r="A41" s="122"/>
      <c r="B41" s="110"/>
      <c r="C41" s="110"/>
      <c r="D41" s="110"/>
      <c r="E41" s="110"/>
    </row>
    <row r="42" spans="1:5" ht="21" customHeight="1" x14ac:dyDescent="0.2">
      <c r="A42" s="122"/>
      <c r="B42" s="110"/>
      <c r="C42" s="110"/>
      <c r="D42" s="110"/>
      <c r="E42" s="110"/>
    </row>
    <row r="43" spans="1:5" ht="21" customHeight="1" x14ac:dyDescent="0.2">
      <c r="A43" s="2" t="s">
        <v>175</v>
      </c>
      <c r="B43" s="121">
        <f t="shared" si="8"/>
        <v>1305200</v>
      </c>
      <c r="C43" s="121">
        <f>SUM(C44)</f>
        <v>538600</v>
      </c>
      <c r="D43" s="121">
        <f t="shared" ref="D43:E43" si="15">SUM(D44)</f>
        <v>435800</v>
      </c>
      <c r="E43" s="121">
        <f t="shared" si="15"/>
        <v>330800</v>
      </c>
    </row>
    <row r="44" spans="1:5" ht="21" customHeight="1" x14ac:dyDescent="0.2">
      <c r="A44" s="6" t="s">
        <v>195</v>
      </c>
      <c r="B44" s="86">
        <f t="shared" si="8"/>
        <v>1305200</v>
      </c>
      <c r="C44" s="86">
        <f>'สงม.2 (โยธา+ระบายน้ำ)'!C10</f>
        <v>538600</v>
      </c>
      <c r="D44" s="86">
        <f>'สงม.2 (โยธา+ระบายน้ำ)'!D10</f>
        <v>435800</v>
      </c>
      <c r="E44" s="86">
        <f>'สงม.2 (โยธา+ระบายน้ำ)'!E10</f>
        <v>330800</v>
      </c>
    </row>
    <row r="45" spans="1:5" ht="21" customHeight="1" x14ac:dyDescent="0.2">
      <c r="A45" s="2" t="s">
        <v>176</v>
      </c>
      <c r="B45" s="121">
        <f t="shared" si="8"/>
        <v>0</v>
      </c>
      <c r="C45" s="121">
        <f>SUM(C46)</f>
        <v>0</v>
      </c>
      <c r="D45" s="121">
        <f t="shared" ref="D45:E45" si="16">SUM(D46)</f>
        <v>0</v>
      </c>
      <c r="E45" s="121">
        <f t="shared" si="16"/>
        <v>0</v>
      </c>
    </row>
    <row r="46" spans="1:5" ht="21" customHeight="1" x14ac:dyDescent="0.2">
      <c r="A46" s="6" t="s">
        <v>195</v>
      </c>
      <c r="B46" s="86">
        <f t="shared" si="8"/>
        <v>0</v>
      </c>
      <c r="C46" s="86">
        <f>'สงม.2 (โยธา+ระบายน้ำ)'!C28</f>
        <v>0</v>
      </c>
      <c r="D46" s="86">
        <f>'สงม.2 (โยธา+ระบายน้ำ)'!D28</f>
        <v>0</v>
      </c>
      <c r="E46" s="86">
        <f>'สงม.2 (โยธา+ระบายน้ำ)'!E28</f>
        <v>0</v>
      </c>
    </row>
    <row r="47" spans="1:5" ht="21" customHeight="1" x14ac:dyDescent="0.2">
      <c r="A47" s="2" t="s">
        <v>177</v>
      </c>
      <c r="B47" s="121">
        <f t="shared" si="8"/>
        <v>4287700</v>
      </c>
      <c r="C47" s="121">
        <f>SUM(C48:C49)</f>
        <v>1463000</v>
      </c>
      <c r="D47" s="121">
        <f t="shared" ref="D47:E47" si="17">SUM(D48:D49)</f>
        <v>1787000</v>
      </c>
      <c r="E47" s="121">
        <f t="shared" si="17"/>
        <v>1037700</v>
      </c>
    </row>
    <row r="48" spans="1:5" ht="21" customHeight="1" x14ac:dyDescent="0.2">
      <c r="A48" s="6" t="s">
        <v>132</v>
      </c>
      <c r="B48" s="86">
        <f t="shared" si="8"/>
        <v>1287700</v>
      </c>
      <c r="C48" s="86">
        <f>'สงม.2 (โยธา+ระบายน้ำ)'!C32</f>
        <v>463000</v>
      </c>
      <c r="D48" s="86">
        <f>'สงม.2 (โยธา+ระบายน้ำ)'!D32</f>
        <v>787000</v>
      </c>
      <c r="E48" s="86">
        <f>'สงม.2 (โยธา+ระบายน้ำ)'!E32</f>
        <v>37700</v>
      </c>
    </row>
    <row r="49" spans="1:5" ht="21" customHeight="1" x14ac:dyDescent="0.2">
      <c r="A49" s="6" t="s">
        <v>133</v>
      </c>
      <c r="B49" s="86">
        <f t="shared" si="8"/>
        <v>3000000</v>
      </c>
      <c r="C49" s="86">
        <f>'สงม.2 (โยธา+ระบายน้ำ)'!C45</f>
        <v>1000000</v>
      </c>
      <c r="D49" s="86">
        <f>'สงม.2 (โยธา+ระบายน้ำ)'!D45</f>
        <v>1000000</v>
      </c>
      <c r="E49" s="86">
        <f>'สงม.2 (โยธา+ระบายน้ำ)'!E45</f>
        <v>1000000</v>
      </c>
    </row>
    <row r="50" spans="1:5" ht="21" customHeight="1" x14ac:dyDescent="0.2">
      <c r="A50" s="2" t="s">
        <v>178</v>
      </c>
      <c r="B50" s="121">
        <f t="shared" si="8"/>
        <v>2361100</v>
      </c>
      <c r="C50" s="121">
        <f>SUM(C51)</f>
        <v>1765100</v>
      </c>
      <c r="D50" s="121">
        <f>SUM(D51)</f>
        <v>152650</v>
      </c>
      <c r="E50" s="121">
        <f t="shared" ref="E50" si="18">SUM(E51)</f>
        <v>443350</v>
      </c>
    </row>
    <row r="51" spans="1:5" ht="21" customHeight="1" x14ac:dyDescent="0.2">
      <c r="A51" s="6" t="s">
        <v>195</v>
      </c>
      <c r="B51" s="86">
        <f t="shared" si="8"/>
        <v>2361100</v>
      </c>
      <c r="C51" s="86">
        <f>'สงม.2 (โยธา+ระบายน้ำ)'!C65</f>
        <v>1765100</v>
      </c>
      <c r="D51" s="86">
        <f>'สงม.2 (โยธา+ระบายน้ำ)'!D65</f>
        <v>152650</v>
      </c>
      <c r="E51" s="86">
        <f>'สงม.2 (โยธา+ระบายน้ำ)'!E65</f>
        <v>443350</v>
      </c>
    </row>
    <row r="52" spans="1:5" ht="21" customHeight="1" x14ac:dyDescent="0.2">
      <c r="A52" s="2" t="s">
        <v>179</v>
      </c>
      <c r="B52" s="121">
        <f t="shared" si="8"/>
        <v>6041760</v>
      </c>
      <c r="C52" s="121">
        <f>SUM(C53:C54)</f>
        <v>2178228</v>
      </c>
      <c r="D52" s="121">
        <f t="shared" ref="D52:E52" si="19">SUM(D53:D54)</f>
        <v>1957064</v>
      </c>
      <c r="E52" s="121">
        <f t="shared" si="19"/>
        <v>1906468</v>
      </c>
    </row>
    <row r="53" spans="1:5" ht="21" customHeight="1" x14ac:dyDescent="0.2">
      <c r="A53" s="6" t="s">
        <v>132</v>
      </c>
      <c r="B53" s="86">
        <f t="shared" si="8"/>
        <v>4941960</v>
      </c>
      <c r="C53" s="86">
        <f>'สงม.2 (พัฒนา)'!C10</f>
        <v>1811628</v>
      </c>
      <c r="D53" s="86">
        <f>'สงม.2 (พัฒนา)'!D10</f>
        <v>1590466</v>
      </c>
      <c r="E53" s="86">
        <f>'สงม.2 (พัฒนา)'!E10</f>
        <v>1539866</v>
      </c>
    </row>
    <row r="54" spans="1:5" ht="21" customHeight="1" x14ac:dyDescent="0.2">
      <c r="A54" s="6" t="s">
        <v>133</v>
      </c>
      <c r="B54" s="86">
        <f t="shared" si="8"/>
        <v>1099800</v>
      </c>
      <c r="C54" s="86">
        <f>'สงม.2 (พัฒนา)'!C26</f>
        <v>366600</v>
      </c>
      <c r="D54" s="86">
        <f>'สงม.2 (พัฒนา)'!D26</f>
        <v>366598</v>
      </c>
      <c r="E54" s="86">
        <f>'สงม.2 (พัฒนา)'!E26</f>
        <v>366602</v>
      </c>
    </row>
    <row r="55" spans="1:5" ht="21" customHeight="1" x14ac:dyDescent="0.2">
      <c r="A55" s="2" t="s">
        <v>180</v>
      </c>
      <c r="B55" s="121">
        <f t="shared" ref="B55:B81" si="20">SUM(C55:E55)</f>
        <v>14228400</v>
      </c>
      <c r="C55" s="121">
        <f>SUM(C56:C57)</f>
        <v>7465093</v>
      </c>
      <c r="D55" s="121">
        <f t="shared" ref="D55:E55" si="21">SUM(D56:D57)</f>
        <v>3491533</v>
      </c>
      <c r="E55" s="121">
        <f t="shared" si="21"/>
        <v>3271774</v>
      </c>
    </row>
    <row r="56" spans="1:5" ht="21" customHeight="1" x14ac:dyDescent="0.2">
      <c r="A56" s="6" t="s">
        <v>132</v>
      </c>
      <c r="B56" s="86">
        <f t="shared" si="20"/>
        <v>5088900</v>
      </c>
      <c r="C56" s="86">
        <f>'สงม.2 (พัฒนา)'!C46</f>
        <v>2053672</v>
      </c>
      <c r="D56" s="86">
        <f>'สงม.2 (พัฒนา)'!D46</f>
        <v>1595364</v>
      </c>
      <c r="E56" s="86">
        <f>'สงม.2 (พัฒนา)'!E46</f>
        <v>1439864</v>
      </c>
    </row>
    <row r="57" spans="1:5" ht="21" customHeight="1" x14ac:dyDescent="0.2">
      <c r="A57" s="6" t="s">
        <v>133</v>
      </c>
      <c r="B57" s="86">
        <f t="shared" si="20"/>
        <v>9139500</v>
      </c>
      <c r="C57" s="86">
        <f>'สงม.2 (พัฒนา)'!C63</f>
        <v>5411421</v>
      </c>
      <c r="D57" s="86">
        <f>'สงม.2 (พัฒนา)'!D63</f>
        <v>1896169</v>
      </c>
      <c r="E57" s="86">
        <f>'สงม.2 (พัฒนา)'!E63</f>
        <v>1831910</v>
      </c>
    </row>
    <row r="58" spans="1:5" ht="21" customHeight="1" x14ac:dyDescent="0.2">
      <c r="A58" s="122"/>
      <c r="B58" s="110"/>
      <c r="C58" s="110"/>
      <c r="D58" s="110"/>
      <c r="E58" s="110"/>
    </row>
    <row r="59" spans="1:5" ht="21" customHeight="1" x14ac:dyDescent="0.2">
      <c r="A59" s="122"/>
      <c r="B59" s="110"/>
      <c r="C59" s="110"/>
      <c r="D59" s="110"/>
      <c r="E59" s="110"/>
    </row>
    <row r="60" spans="1:5" ht="21" customHeight="1" x14ac:dyDescent="0.2">
      <c r="A60" s="131" t="s">
        <v>197</v>
      </c>
      <c r="B60" s="121">
        <f t="shared" si="20"/>
        <v>200000</v>
      </c>
      <c r="C60" s="121">
        <f>'สงม.2 (พัฒนา)'!C100</f>
        <v>200000</v>
      </c>
      <c r="D60" s="121">
        <f>'สงม.2 (พัฒนา)'!D100</f>
        <v>0</v>
      </c>
      <c r="E60" s="121">
        <f>'สงม.2 (พัฒนา)'!E100</f>
        <v>0</v>
      </c>
    </row>
    <row r="61" spans="1:5" ht="21" customHeight="1" x14ac:dyDescent="0.2">
      <c r="A61" s="6" t="s">
        <v>192</v>
      </c>
      <c r="B61" s="40">
        <f>SUM(C61:E61)</f>
        <v>200000</v>
      </c>
      <c r="C61" s="40">
        <f>'สงม.2 (พัฒนา)'!C100</f>
        <v>200000</v>
      </c>
      <c r="D61" s="40">
        <f>'สงม.2 (พัฒนา)'!D100</f>
        <v>0</v>
      </c>
      <c r="E61" s="40">
        <f>'สงม.2 (พัฒนา)'!E100</f>
        <v>0</v>
      </c>
    </row>
    <row r="62" spans="1:5" ht="63" x14ac:dyDescent="0.2">
      <c r="A62" s="132" t="s">
        <v>208</v>
      </c>
      <c r="B62" s="121">
        <f>SUM(C62:E62)</f>
        <v>253000</v>
      </c>
      <c r="C62" s="121">
        <f>SUM(C63)</f>
        <v>253000</v>
      </c>
      <c r="D62" s="121">
        <f t="shared" ref="D62:E62" si="22">SUM(D63)</f>
        <v>0</v>
      </c>
      <c r="E62" s="121">
        <f t="shared" si="22"/>
        <v>0</v>
      </c>
    </row>
    <row r="63" spans="1:5" ht="21" customHeight="1" x14ac:dyDescent="0.2">
      <c r="A63" s="6" t="s">
        <v>192</v>
      </c>
      <c r="B63" s="40">
        <f>SUM(C63:E63)</f>
        <v>253000</v>
      </c>
      <c r="C63" s="40">
        <f>'สงม.2 (พัฒนา)'!C104</f>
        <v>253000</v>
      </c>
      <c r="D63" s="40">
        <f>'สงม.2 (พัฒนา)'!D104</f>
        <v>0</v>
      </c>
      <c r="E63" s="40">
        <f>'สงม.2 (พัฒนา)'!E104</f>
        <v>0</v>
      </c>
    </row>
    <row r="64" spans="1:5" ht="21" customHeight="1" x14ac:dyDescent="0.2">
      <c r="A64" s="2" t="s">
        <v>182</v>
      </c>
      <c r="B64" s="121">
        <f t="shared" ref="B64:B74" si="23">SUM(C64:E64)</f>
        <v>1167400</v>
      </c>
      <c r="C64" s="121">
        <f>SUM(C65)</f>
        <v>904800</v>
      </c>
      <c r="D64" s="121">
        <f>SUM(D65)</f>
        <v>191100</v>
      </c>
      <c r="E64" s="121">
        <f>SUM(E65)</f>
        <v>71500</v>
      </c>
    </row>
    <row r="65" spans="1:5" ht="21" customHeight="1" x14ac:dyDescent="0.2">
      <c r="A65" s="6" t="s">
        <v>195</v>
      </c>
      <c r="B65" s="86">
        <f t="shared" si="23"/>
        <v>1167400</v>
      </c>
      <c r="C65" s="86">
        <f>'สงม.2 (สวล)'!C10</f>
        <v>904800</v>
      </c>
      <c r="D65" s="86">
        <f>'สงม.2 (สวล)'!D10</f>
        <v>191100</v>
      </c>
      <c r="E65" s="86">
        <f>'สงม.2 (สวล)'!E10</f>
        <v>71500</v>
      </c>
    </row>
    <row r="66" spans="1:5" ht="21" customHeight="1" x14ac:dyDescent="0.2">
      <c r="A66" s="2" t="s">
        <v>183</v>
      </c>
      <c r="B66" s="121">
        <f t="shared" si="23"/>
        <v>165100</v>
      </c>
      <c r="C66" s="121">
        <f>SUM(C67)</f>
        <v>56040</v>
      </c>
      <c r="D66" s="121">
        <f>SUM(D67)</f>
        <v>67960</v>
      </c>
      <c r="E66" s="121">
        <f>SUM(E67)</f>
        <v>41100</v>
      </c>
    </row>
    <row r="67" spans="1:5" ht="21" customHeight="1" x14ac:dyDescent="0.2">
      <c r="A67" s="6" t="s">
        <v>192</v>
      </c>
      <c r="B67" s="86">
        <f t="shared" si="23"/>
        <v>165100</v>
      </c>
      <c r="C67" s="86">
        <f>'สงม.2 (สวล)'!C45</f>
        <v>56040</v>
      </c>
      <c r="D67" s="86">
        <f>'สงม.2 (สวล)'!D45</f>
        <v>67960</v>
      </c>
      <c r="E67" s="86">
        <f>'สงม.2 (สวล)'!E45</f>
        <v>41100</v>
      </c>
    </row>
    <row r="68" spans="1:5" ht="21" customHeight="1" x14ac:dyDescent="0.2">
      <c r="A68" s="131" t="s">
        <v>198</v>
      </c>
      <c r="B68" s="121">
        <f>SUM(C68:E68)</f>
        <v>127800</v>
      </c>
      <c r="C68" s="121">
        <f>'สงม.2 (สวล)'!C51</f>
        <v>25000</v>
      </c>
      <c r="D68" s="121">
        <f>'สงม.2 (สวล)'!D51</f>
        <v>81000</v>
      </c>
      <c r="E68" s="121">
        <f>'สงม.2 (สวล)'!E51</f>
        <v>21800</v>
      </c>
    </row>
    <row r="69" spans="1:5" ht="21" customHeight="1" x14ac:dyDescent="0.2">
      <c r="A69" s="6" t="s">
        <v>192</v>
      </c>
      <c r="B69" s="40">
        <f>SUM(C69:E69)</f>
        <v>127800</v>
      </c>
      <c r="C69" s="40">
        <f>'สงม.2 (สวล)'!C51</f>
        <v>25000</v>
      </c>
      <c r="D69" s="40">
        <f>'สงม.2 (สวล)'!D51</f>
        <v>81000</v>
      </c>
      <c r="E69" s="40">
        <f>'สงม.2 (สวล)'!E51</f>
        <v>21800</v>
      </c>
    </row>
    <row r="70" spans="1:5" ht="21" customHeight="1" x14ac:dyDescent="0.2">
      <c r="A70" s="131" t="s">
        <v>199</v>
      </c>
      <c r="B70" s="121">
        <f>SUM(C70:E70)</f>
        <v>100000</v>
      </c>
      <c r="C70" s="121">
        <f>'สงม.2 (สวล)'!C55</f>
        <v>0</v>
      </c>
      <c r="D70" s="121">
        <f>'สงม.2 (สวล)'!D55</f>
        <v>40000</v>
      </c>
      <c r="E70" s="121">
        <f>'สงม.2 (สวล)'!E55</f>
        <v>60000</v>
      </c>
    </row>
    <row r="71" spans="1:5" ht="21" customHeight="1" x14ac:dyDescent="0.2">
      <c r="A71" s="6" t="s">
        <v>192</v>
      </c>
      <c r="B71" s="40">
        <f>SUM(C71:E71)</f>
        <v>100000</v>
      </c>
      <c r="C71" s="40">
        <f>'สงม.2 (สวล)'!C55</f>
        <v>0</v>
      </c>
      <c r="D71" s="40">
        <f>'สงม.2 (สวล)'!D55</f>
        <v>40000</v>
      </c>
      <c r="E71" s="40">
        <f>'สงม.2 (สวล)'!E55</f>
        <v>60000</v>
      </c>
    </row>
    <row r="72" spans="1:5" ht="21" customHeight="1" x14ac:dyDescent="0.2">
      <c r="A72" s="2" t="s">
        <v>184</v>
      </c>
      <c r="B72" s="121">
        <f t="shared" si="23"/>
        <v>144800</v>
      </c>
      <c r="C72" s="121">
        <f>SUM(C73:C74)</f>
        <v>46170</v>
      </c>
      <c r="D72" s="121">
        <f>SUM(D73:D74)</f>
        <v>56360</v>
      </c>
      <c r="E72" s="121">
        <f>SUM(E73:E74)</f>
        <v>42270</v>
      </c>
    </row>
    <row r="73" spans="1:5" ht="21" customHeight="1" x14ac:dyDescent="0.2">
      <c r="A73" s="6" t="s">
        <v>132</v>
      </c>
      <c r="B73" s="86">
        <f t="shared" si="23"/>
        <v>3900</v>
      </c>
      <c r="C73" s="86">
        <f>'สงม.2 (สวล)'!C62</f>
        <v>3900</v>
      </c>
      <c r="D73" s="86">
        <f>'สงม.2 (สวล)'!D62</f>
        <v>0</v>
      </c>
      <c r="E73" s="86">
        <f>'สงม.2 (สวล)'!E62</f>
        <v>0</v>
      </c>
    </row>
    <row r="74" spans="1:5" ht="21" customHeight="1" x14ac:dyDescent="0.2">
      <c r="A74" s="6" t="s">
        <v>133</v>
      </c>
      <c r="B74" s="86">
        <f t="shared" si="23"/>
        <v>140900</v>
      </c>
      <c r="C74" s="86">
        <f>'สงม.2 (สวล)'!C67</f>
        <v>42270</v>
      </c>
      <c r="D74" s="86">
        <f>'สงม.2 (สวล)'!D67</f>
        <v>56360</v>
      </c>
      <c r="E74" s="86">
        <f>'สงม.2 (สวล)'!E67</f>
        <v>42270</v>
      </c>
    </row>
    <row r="75" spans="1:5" ht="21" customHeight="1" x14ac:dyDescent="0.2">
      <c r="A75" s="2" t="s">
        <v>187</v>
      </c>
      <c r="B75" s="121">
        <f t="shared" si="20"/>
        <v>7414100</v>
      </c>
      <c r="C75" s="121">
        <f>SUM(C76:C77)</f>
        <v>6936400</v>
      </c>
      <c r="D75" s="121">
        <f t="shared" ref="D75:E75" si="24">SUM(D76:D77)</f>
        <v>206200</v>
      </c>
      <c r="E75" s="121">
        <f t="shared" si="24"/>
        <v>271500</v>
      </c>
    </row>
    <row r="76" spans="1:5" ht="21" customHeight="1" x14ac:dyDescent="0.2">
      <c r="A76" s="6" t="s">
        <v>132</v>
      </c>
      <c r="B76" s="86">
        <f t="shared" si="20"/>
        <v>7408500</v>
      </c>
      <c r="C76" s="86">
        <f>'สงม.2 (ศึกษา)'!C10</f>
        <v>6936400</v>
      </c>
      <c r="D76" s="86">
        <f>'สงม.2 (ศึกษา)'!D10</f>
        <v>200600</v>
      </c>
      <c r="E76" s="86">
        <f>'สงม.2 (ศึกษา)'!E10</f>
        <v>271500</v>
      </c>
    </row>
    <row r="77" spans="1:5" ht="21" customHeight="1" x14ac:dyDescent="0.2">
      <c r="A77" s="6" t="s">
        <v>133</v>
      </c>
      <c r="B77" s="86">
        <f t="shared" si="20"/>
        <v>5600</v>
      </c>
      <c r="C77" s="86">
        <f>'สงม.2 (ศึกษา)'!C31</f>
        <v>0</v>
      </c>
      <c r="D77" s="86">
        <f>'สงม.2 (ศึกษา)'!D31</f>
        <v>5600</v>
      </c>
      <c r="E77" s="86">
        <f>'สงม.2 (ศึกษา)'!E31</f>
        <v>0</v>
      </c>
    </row>
    <row r="78" spans="1:5" ht="21" customHeight="1" x14ac:dyDescent="0.2">
      <c r="A78" s="2" t="s">
        <v>188</v>
      </c>
      <c r="B78" s="121">
        <f t="shared" si="20"/>
        <v>25459500</v>
      </c>
      <c r="C78" s="121">
        <f>SUM(C79:C81)</f>
        <v>9607700</v>
      </c>
      <c r="D78" s="121">
        <f t="shared" ref="D78:E78" si="25">SUM(D79:D81)</f>
        <v>11886000</v>
      </c>
      <c r="E78" s="121">
        <f t="shared" si="25"/>
        <v>3965800</v>
      </c>
    </row>
    <row r="79" spans="1:5" ht="21" customHeight="1" x14ac:dyDescent="0.2">
      <c r="A79" s="6" t="s">
        <v>132</v>
      </c>
      <c r="B79" s="86">
        <f t="shared" si="20"/>
        <v>7500600</v>
      </c>
      <c r="C79" s="86">
        <f>'สงม.2 (ศึกษา)'!C45</f>
        <v>2823000</v>
      </c>
      <c r="D79" s="86">
        <f>'สงม.2 (ศึกษา)'!D45</f>
        <v>2313600</v>
      </c>
      <c r="E79" s="86">
        <f>'สงม.2 (ศึกษา)'!E45</f>
        <v>2364000</v>
      </c>
    </row>
    <row r="80" spans="1:5" ht="21" customHeight="1" x14ac:dyDescent="0.2">
      <c r="A80" s="6" t="s">
        <v>134</v>
      </c>
      <c r="B80" s="86">
        <f t="shared" si="20"/>
        <v>11274600</v>
      </c>
      <c r="C80" s="86">
        <f>'สงม.2 (ศึกษา)'!C61</f>
        <v>5186800</v>
      </c>
      <c r="D80" s="86">
        <f>'สงม.2 (ศึกษา)'!D61</f>
        <v>6087800</v>
      </c>
      <c r="E80" s="86">
        <f>'สงม.2 (ศึกษา)'!E61</f>
        <v>0</v>
      </c>
    </row>
    <row r="81" spans="1:5" ht="21" customHeight="1" x14ac:dyDescent="0.2">
      <c r="A81" s="6" t="s">
        <v>135</v>
      </c>
      <c r="B81" s="86">
        <f t="shared" si="20"/>
        <v>6684300</v>
      </c>
      <c r="C81" s="86">
        <f>'สงม.2 (ศึกษา)'!C67</f>
        <v>1597900</v>
      </c>
      <c r="D81" s="86">
        <f>'สงม.2 (ศึกษา)'!D67</f>
        <v>3484600</v>
      </c>
      <c r="E81" s="86">
        <f>'สงม.2 (ศึกษา)'!E67</f>
        <v>1601800</v>
      </c>
    </row>
    <row r="82" spans="1:5" ht="21" customHeight="1" x14ac:dyDescent="0.2">
      <c r="A82" s="133" t="s">
        <v>191</v>
      </c>
      <c r="B82" s="121">
        <f>SUM(B9+B11+B13+B18+B20+B25+B27+B29+B31+B34+B37+B39+B43+B45+B47+B50+B52+B55+B64+B66+B72+B75+B78)</f>
        <v>117887590</v>
      </c>
      <c r="C82" s="121">
        <f>SUM(C9+C11+C13+C18+C20+C25+C27+C29+C31+C34+C37+C39+C43+C45+C47+C50+C52+C55+C64+C66+C72+C75+C78)</f>
        <v>62625741</v>
      </c>
      <c r="D82" s="121">
        <f>SUM(D9+D11+D13+D18+D20+D25+D27+D29+D31+D34+D37+D39+D43+D45+D47+D50+D52+D55+D64+D66+D72+D75+D78)</f>
        <v>33142737</v>
      </c>
      <c r="E82" s="121">
        <f>SUM(E9+E11+E13+E18+E20+E25+E27+E29+E31+E34+E37+E39+E43+E45+E47+E50+E52+E55+E64+E66+E72+E75+E78)</f>
        <v>22119112</v>
      </c>
    </row>
    <row r="83" spans="1:5" ht="21" customHeight="1" x14ac:dyDescent="0.2">
      <c r="A83" s="133" t="s">
        <v>127</v>
      </c>
      <c r="B83" s="121">
        <f>SUM(B16+B60+B62+B68+B70)</f>
        <v>785900</v>
      </c>
      <c r="C83" s="121">
        <f>SUM(C16+C60+C62+C68+C70)</f>
        <v>478000</v>
      </c>
      <c r="D83" s="121">
        <f>SUM(D16+D60+D62+D68+D70)</f>
        <v>186000</v>
      </c>
      <c r="E83" s="121">
        <f>SUM(E16+E60+E62+E68+E70)</f>
        <v>121900</v>
      </c>
    </row>
    <row r="84" spans="1:5" ht="21" customHeight="1" x14ac:dyDescent="0.2">
      <c r="A84" s="133" t="s">
        <v>126</v>
      </c>
      <c r="B84" s="121">
        <f>SUM(B82:B83)</f>
        <v>118673490</v>
      </c>
      <c r="C84" s="121">
        <f t="shared" ref="C84:E84" si="26">SUM(C82:C83)</f>
        <v>63103741</v>
      </c>
      <c r="D84" s="121">
        <f t="shared" si="26"/>
        <v>33328737</v>
      </c>
      <c r="E84" s="121">
        <f t="shared" si="26"/>
        <v>22241012</v>
      </c>
    </row>
    <row r="109" spans="1:3" hidden="1" x14ac:dyDescent="0.2"/>
    <row r="110" spans="1:3" hidden="1" x14ac:dyDescent="0.2"/>
    <row r="111" spans="1:3" hidden="1" x14ac:dyDescent="0.2"/>
    <row r="112" spans="1:3" hidden="1" x14ac:dyDescent="0.2">
      <c r="A112" s="1" t="s">
        <v>160</v>
      </c>
      <c r="B112" s="39">
        <f>SUM(B12+B14+B19+B21+B26+B28+B30+B32+B35+B38+B40+B44+B48+B51+B53+B56+B65+B73+B76+B79)</f>
        <v>81784090</v>
      </c>
      <c r="C112" s="39">
        <f>SUM(C12+C14+C19+C21+C26+C28+C30+C32+C35+C38+C40+C44+C48+C51+C53+C56+C65+C73+C76+C79)</f>
        <v>44846110</v>
      </c>
    </row>
    <row r="113" spans="1:3" hidden="1" x14ac:dyDescent="0.2">
      <c r="A113" s="1" t="s">
        <v>161</v>
      </c>
      <c r="B113" s="107">
        <v>26427140</v>
      </c>
      <c r="C113" s="39"/>
    </row>
    <row r="114" spans="1:3" ht="21.75" hidden="1" thickBot="1" x14ac:dyDescent="0.25">
      <c r="A114" s="1" t="s">
        <v>162</v>
      </c>
      <c r="B114" s="106">
        <f>SUM(B112*30/100)</f>
        <v>24535227</v>
      </c>
      <c r="C114" s="106">
        <f>SUM(C112-B113)</f>
        <v>18418970</v>
      </c>
    </row>
    <row r="115" spans="1:3" ht="21.75" hidden="1" thickTop="1" x14ac:dyDescent="0.2"/>
    <row r="116" spans="1:3" hidden="1" x14ac:dyDescent="0.2"/>
    <row r="117" spans="1:3" hidden="1" x14ac:dyDescent="0.2">
      <c r="A117" s="1" t="s">
        <v>163</v>
      </c>
      <c r="B117" s="87">
        <f>SUM(B84)</f>
        <v>118673490</v>
      </c>
      <c r="C117" s="87">
        <f>SUM(C84)</f>
        <v>63103741</v>
      </c>
    </row>
    <row r="118" spans="1:3" hidden="1" x14ac:dyDescent="0.2">
      <c r="A118" s="1" t="s">
        <v>161</v>
      </c>
      <c r="B118" s="107">
        <v>26427140</v>
      </c>
      <c r="C118" s="87"/>
    </row>
    <row r="119" spans="1:3" ht="21.75" hidden="1" thickBot="1" x14ac:dyDescent="0.25">
      <c r="A119" s="1" t="s">
        <v>162</v>
      </c>
      <c r="B119" s="105">
        <f>SUM(B117*30/100)</f>
        <v>35602047</v>
      </c>
      <c r="C119" s="105">
        <f>SUM(C117-B118)</f>
        <v>36676601</v>
      </c>
    </row>
    <row r="120" spans="1:3" ht="21.75" hidden="1" thickTop="1" x14ac:dyDescent="0.2"/>
  </sheetData>
  <mergeCells count="5">
    <mergeCell ref="A1:E1"/>
    <mergeCell ref="A2:E2"/>
    <mergeCell ref="A5:A7"/>
    <mergeCell ref="B5:B6"/>
    <mergeCell ref="A3:E3"/>
  </mergeCells>
  <printOptions horizontalCentered="1"/>
  <pageMargins left="0.31496062992125984" right="0.31496062992125984" top="0.74803149606299213" bottom="0.39370078740157483" header="0.31496062992125984" footer="0.31496062992125984"/>
  <pageSetup paperSize="9" orientation="landscape" r:id="rId1"/>
  <headerFooter>
    <oddHeader xml:space="preserve">&amp;R&amp;"TH SarabunPSK,ธรรมดา"&amp;16แบบ สงม. 1   
(สำนักงานเขต) &amp;"-,ธรรมดา"&amp;11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AF3C5-4E69-405F-8251-4C076C1B3850}">
  <dimension ref="A1:F118"/>
  <sheetViews>
    <sheetView topLeftCell="A8" zoomScale="70" zoomScaleNormal="70" workbookViewId="0">
      <selection activeCell="D11" sqref="D11"/>
    </sheetView>
  </sheetViews>
  <sheetFormatPr defaultRowHeight="14.25" x14ac:dyDescent="0.2"/>
  <cols>
    <col min="1" max="1" width="59" customWidth="1"/>
    <col min="2" max="2" width="10" customWidth="1"/>
    <col min="3" max="5" width="52.5" customWidth="1"/>
    <col min="6" max="6" width="19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63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21" x14ac:dyDescent="0.2">
      <c r="A7" s="55" t="s">
        <v>125</v>
      </c>
      <c r="B7" s="56"/>
      <c r="C7" s="84"/>
      <c r="D7" s="84"/>
      <c r="E7" s="84"/>
    </row>
    <row r="8" spans="1:6" s="79" customFormat="1" ht="21" x14ac:dyDescent="0.2">
      <c r="A8" s="45" t="s">
        <v>179</v>
      </c>
      <c r="B8" s="46" t="s">
        <v>1</v>
      </c>
      <c r="C8" s="82">
        <v>2178228</v>
      </c>
      <c r="D8" s="82">
        <v>1957064</v>
      </c>
      <c r="E8" s="82">
        <v>1906468</v>
      </c>
      <c r="F8" s="109"/>
    </row>
    <row r="9" spans="1:6" s="79" customFormat="1" ht="21" x14ac:dyDescent="0.2">
      <c r="A9" s="47"/>
      <c r="B9" s="46" t="s">
        <v>2</v>
      </c>
      <c r="C9" s="82"/>
      <c r="D9" s="82"/>
      <c r="E9" s="82"/>
      <c r="F9" s="109"/>
    </row>
    <row r="10" spans="1:6" s="79" customFormat="1" ht="21" x14ac:dyDescent="0.2">
      <c r="A10" s="45" t="s">
        <v>114</v>
      </c>
      <c r="B10" s="46" t="s">
        <v>1</v>
      </c>
      <c r="C10" s="82">
        <v>1811628</v>
      </c>
      <c r="D10" s="82">
        <v>1590466</v>
      </c>
      <c r="E10" s="82">
        <v>1539866</v>
      </c>
      <c r="F10" s="109"/>
    </row>
    <row r="11" spans="1:6" s="79" customFormat="1" ht="21" x14ac:dyDescent="0.2">
      <c r="A11" s="48"/>
      <c r="B11" s="46" t="s">
        <v>2</v>
      </c>
      <c r="C11" s="82"/>
      <c r="D11" s="82"/>
      <c r="E11" s="82"/>
      <c r="F11" s="109"/>
    </row>
    <row r="12" spans="1:6" ht="21" x14ac:dyDescent="0.2">
      <c r="A12" s="57" t="s">
        <v>115</v>
      </c>
      <c r="B12" s="58"/>
      <c r="C12" s="86"/>
      <c r="D12" s="86"/>
      <c r="E12" s="86"/>
      <c r="F12" s="109"/>
    </row>
    <row r="13" spans="1:6" ht="21" x14ac:dyDescent="0.2">
      <c r="A13" s="59" t="s">
        <v>116</v>
      </c>
      <c r="B13" s="58"/>
      <c r="C13" s="86"/>
      <c r="D13" s="86"/>
      <c r="E13" s="86"/>
      <c r="F13" s="109"/>
    </row>
    <row r="14" spans="1:6" ht="21" x14ac:dyDescent="0.2">
      <c r="A14" s="60" t="s">
        <v>22</v>
      </c>
      <c r="B14" s="51" t="s">
        <v>1</v>
      </c>
      <c r="C14" s="86">
        <v>297400</v>
      </c>
      <c r="D14" s="86">
        <v>297600</v>
      </c>
      <c r="E14" s="86">
        <v>300000</v>
      </c>
      <c r="F14" s="109"/>
    </row>
    <row r="15" spans="1:6" ht="21" x14ac:dyDescent="0.2">
      <c r="A15" s="60" t="s">
        <v>64</v>
      </c>
      <c r="B15" s="51" t="s">
        <v>1</v>
      </c>
      <c r="C15" s="86">
        <v>1239868</v>
      </c>
      <c r="D15" s="86">
        <v>1239866</v>
      </c>
      <c r="E15" s="86">
        <v>1239866</v>
      </c>
      <c r="F15" s="109"/>
    </row>
    <row r="16" spans="1:6" ht="21" x14ac:dyDescent="0.2">
      <c r="A16" s="59" t="s">
        <v>117</v>
      </c>
      <c r="B16" s="58"/>
      <c r="C16" s="86"/>
      <c r="D16" s="86"/>
      <c r="E16" s="86"/>
      <c r="F16" s="109"/>
    </row>
    <row r="17" spans="1:6" ht="21" x14ac:dyDescent="0.2">
      <c r="A17" s="60" t="s">
        <v>24</v>
      </c>
      <c r="B17" s="51" t="s">
        <v>1</v>
      </c>
      <c r="C17" s="86">
        <v>36200</v>
      </c>
      <c r="D17" s="86">
        <v>0</v>
      </c>
      <c r="E17" s="86">
        <v>0</v>
      </c>
      <c r="F17" s="109"/>
    </row>
    <row r="18" spans="1:6" ht="21" x14ac:dyDescent="0.2">
      <c r="A18" s="60" t="s">
        <v>25</v>
      </c>
      <c r="B18" s="51" t="s">
        <v>1</v>
      </c>
      <c r="C18" s="86">
        <v>22000</v>
      </c>
      <c r="D18" s="86">
        <v>0</v>
      </c>
      <c r="E18" s="86">
        <v>0</v>
      </c>
      <c r="F18" s="109"/>
    </row>
    <row r="19" spans="1:6" ht="21" x14ac:dyDescent="0.2">
      <c r="A19" s="59" t="s">
        <v>119</v>
      </c>
      <c r="B19" s="58"/>
      <c r="C19" s="86"/>
      <c r="D19" s="86"/>
      <c r="E19" s="86"/>
      <c r="F19" s="109"/>
    </row>
    <row r="20" spans="1:6" ht="21" x14ac:dyDescent="0.2">
      <c r="A20" s="60" t="s">
        <v>26</v>
      </c>
      <c r="B20" s="51" t="s">
        <v>1</v>
      </c>
      <c r="C20" s="101">
        <v>104860</v>
      </c>
      <c r="D20" s="86">
        <v>0</v>
      </c>
      <c r="E20" s="86">
        <v>0</v>
      </c>
      <c r="F20" s="109"/>
    </row>
    <row r="21" spans="1:6" ht="21" x14ac:dyDescent="0.2">
      <c r="A21" s="60" t="s">
        <v>27</v>
      </c>
      <c r="B21" s="51" t="s">
        <v>1</v>
      </c>
      <c r="C21" s="86">
        <v>66000</v>
      </c>
      <c r="D21" s="86">
        <v>33000</v>
      </c>
      <c r="E21" s="86">
        <v>0</v>
      </c>
      <c r="F21" s="109"/>
    </row>
    <row r="22" spans="1:6" ht="21" x14ac:dyDescent="0.2">
      <c r="A22" s="60" t="s">
        <v>28</v>
      </c>
      <c r="B22" s="51" t="s">
        <v>1</v>
      </c>
      <c r="C22" s="86">
        <v>20000</v>
      </c>
      <c r="D22" s="86">
        <v>20000</v>
      </c>
      <c r="E22" s="86">
        <v>0</v>
      </c>
      <c r="F22" s="109"/>
    </row>
    <row r="23" spans="1:6" ht="21" x14ac:dyDescent="0.2">
      <c r="A23" s="60" t="s">
        <v>29</v>
      </c>
      <c r="B23" s="63" t="s">
        <v>1</v>
      </c>
      <c r="C23" s="86">
        <v>24000</v>
      </c>
      <c r="D23" s="86">
        <v>0</v>
      </c>
      <c r="E23" s="86">
        <v>0</v>
      </c>
      <c r="F23" s="109"/>
    </row>
    <row r="24" spans="1:6" ht="21" x14ac:dyDescent="0.2">
      <c r="A24" s="50" t="s">
        <v>21</v>
      </c>
      <c r="B24" s="63" t="s">
        <v>1</v>
      </c>
      <c r="C24" s="86">
        <v>1300</v>
      </c>
      <c r="D24" s="86">
        <v>0</v>
      </c>
      <c r="E24" s="86">
        <v>0</v>
      </c>
      <c r="F24" s="109"/>
    </row>
    <row r="25" spans="1:6" ht="21" x14ac:dyDescent="0.2">
      <c r="A25" s="127"/>
      <c r="B25" s="126"/>
      <c r="C25" s="110"/>
      <c r="D25" s="110"/>
      <c r="E25" s="110"/>
      <c r="F25" s="109"/>
    </row>
    <row r="26" spans="1:6" s="79" customFormat="1" ht="21" x14ac:dyDescent="0.2">
      <c r="A26" s="128" t="s">
        <v>121</v>
      </c>
      <c r="B26" s="46" t="s">
        <v>1</v>
      </c>
      <c r="C26" s="82">
        <v>366600</v>
      </c>
      <c r="D26" s="82">
        <v>366598</v>
      </c>
      <c r="E26" s="82">
        <v>366602</v>
      </c>
      <c r="F26" s="109"/>
    </row>
    <row r="27" spans="1:6" s="79" customFormat="1" ht="21" x14ac:dyDescent="0.2">
      <c r="A27" s="61"/>
      <c r="B27" s="46" t="s">
        <v>2</v>
      </c>
      <c r="C27" s="82"/>
      <c r="D27" s="82"/>
      <c r="E27" s="82"/>
      <c r="F27" s="109"/>
    </row>
    <row r="28" spans="1:6" ht="21" x14ac:dyDescent="0.2">
      <c r="A28" s="62" t="s">
        <v>146</v>
      </c>
      <c r="B28" s="63" t="s">
        <v>1</v>
      </c>
      <c r="C28" s="86">
        <v>195068</v>
      </c>
      <c r="D28" s="86">
        <v>195066</v>
      </c>
      <c r="E28" s="86">
        <v>195066</v>
      </c>
      <c r="F28" s="109"/>
    </row>
    <row r="29" spans="1:6" ht="21" x14ac:dyDescent="0.2">
      <c r="A29" s="64"/>
      <c r="B29" s="63" t="s">
        <v>2</v>
      </c>
      <c r="C29" s="86"/>
      <c r="D29" s="86"/>
      <c r="E29" s="86"/>
      <c r="F29" s="109"/>
    </row>
    <row r="30" spans="1:6" ht="42" x14ac:dyDescent="0.2">
      <c r="A30" s="62" t="s">
        <v>147</v>
      </c>
      <c r="B30" s="63" t="s">
        <v>1</v>
      </c>
      <c r="C30" s="86">
        <v>171532</v>
      </c>
      <c r="D30" s="86">
        <v>171532</v>
      </c>
      <c r="E30" s="86">
        <v>171536</v>
      </c>
      <c r="F30" s="109"/>
    </row>
    <row r="31" spans="1:6" ht="21" x14ac:dyDescent="0.2">
      <c r="A31" s="64"/>
      <c r="B31" s="63" t="s">
        <v>2</v>
      </c>
      <c r="C31" s="86"/>
      <c r="D31" s="86"/>
      <c r="E31" s="86"/>
      <c r="F31" s="109"/>
    </row>
    <row r="32" spans="1:6" ht="21" x14ac:dyDescent="0.2">
      <c r="A32" s="125"/>
      <c r="B32" s="126"/>
      <c r="C32" s="110"/>
      <c r="D32" s="110"/>
      <c r="E32" s="110"/>
      <c r="F32" s="109"/>
    </row>
    <row r="33" spans="1:6" ht="21" x14ac:dyDescent="0.2">
      <c r="A33" s="125"/>
      <c r="B33" s="126"/>
      <c r="C33" s="110"/>
      <c r="D33" s="110"/>
      <c r="E33" s="110"/>
      <c r="F33" s="109"/>
    </row>
    <row r="34" spans="1:6" ht="21" x14ac:dyDescent="0.2">
      <c r="A34" s="10" t="s">
        <v>4</v>
      </c>
      <c r="B34" s="126"/>
      <c r="C34" s="110"/>
      <c r="D34" s="110"/>
      <c r="E34" s="110"/>
      <c r="F34" s="109"/>
    </row>
    <row r="35" spans="1:6" ht="21" x14ac:dyDescent="0.2">
      <c r="A35" s="125"/>
      <c r="B35" s="126"/>
      <c r="C35" s="110"/>
      <c r="D35" s="110"/>
      <c r="E35" s="110"/>
      <c r="F35" s="109"/>
    </row>
    <row r="36" spans="1:6" ht="21" x14ac:dyDescent="0.2">
      <c r="A36" s="125"/>
      <c r="B36" s="126"/>
      <c r="C36" s="110"/>
      <c r="D36" s="110"/>
      <c r="E36" s="110"/>
      <c r="F36" s="109"/>
    </row>
    <row r="37" spans="1:6" ht="21" x14ac:dyDescent="0.2">
      <c r="A37" s="125"/>
      <c r="B37" s="126"/>
      <c r="C37" s="110"/>
      <c r="D37" s="110"/>
      <c r="E37" s="110"/>
      <c r="F37" s="109"/>
    </row>
    <row r="38" spans="1:6" ht="21" x14ac:dyDescent="0.2">
      <c r="A38" s="125"/>
      <c r="B38" s="126"/>
      <c r="C38" s="110"/>
      <c r="D38" s="110"/>
      <c r="E38" s="110"/>
      <c r="F38" s="109"/>
    </row>
    <row r="39" spans="1:6" ht="21" x14ac:dyDescent="0.2">
      <c r="A39" s="125"/>
      <c r="B39" s="126"/>
      <c r="C39" s="110"/>
      <c r="D39" s="110"/>
      <c r="E39" s="110"/>
      <c r="F39" s="109"/>
    </row>
    <row r="40" spans="1:6" ht="21" x14ac:dyDescent="0.2">
      <c r="A40" s="125"/>
      <c r="B40" s="126"/>
      <c r="C40" s="110"/>
      <c r="D40" s="110"/>
      <c r="E40" s="110"/>
      <c r="F40" s="109"/>
    </row>
    <row r="41" spans="1:6" ht="21" x14ac:dyDescent="0.2">
      <c r="A41" s="125"/>
      <c r="B41" s="126"/>
      <c r="C41" s="110"/>
      <c r="D41" s="110"/>
      <c r="E41" s="110"/>
      <c r="F41" s="109"/>
    </row>
    <row r="42" spans="1:6" ht="21" x14ac:dyDescent="0.2">
      <c r="A42" s="125"/>
      <c r="B42" s="126"/>
      <c r="C42" s="110"/>
      <c r="D42" s="110"/>
      <c r="E42" s="110"/>
      <c r="F42" s="109"/>
    </row>
    <row r="43" spans="1:6" ht="21" x14ac:dyDescent="0.2">
      <c r="A43" s="125"/>
      <c r="B43" s="126"/>
      <c r="C43" s="110"/>
      <c r="D43" s="110"/>
      <c r="E43" s="110"/>
      <c r="F43" s="109"/>
    </row>
    <row r="44" spans="1:6" s="79" customFormat="1" ht="21" x14ac:dyDescent="0.2">
      <c r="A44" s="45" t="s">
        <v>180</v>
      </c>
      <c r="B44" s="46" t="s">
        <v>1</v>
      </c>
      <c r="C44" s="82">
        <v>7465093</v>
      </c>
      <c r="D44" s="82">
        <v>3491533</v>
      </c>
      <c r="E44" s="82">
        <v>3271774</v>
      </c>
      <c r="F44" s="109"/>
    </row>
    <row r="45" spans="1:6" s="79" customFormat="1" ht="21" x14ac:dyDescent="0.2">
      <c r="A45" s="47"/>
      <c r="B45" s="46" t="s">
        <v>2</v>
      </c>
      <c r="C45" s="82"/>
      <c r="D45" s="82"/>
      <c r="E45" s="82"/>
      <c r="F45" s="109"/>
    </row>
    <row r="46" spans="1:6" s="79" customFormat="1" ht="21" x14ac:dyDescent="0.2">
      <c r="A46" s="48" t="s">
        <v>114</v>
      </c>
      <c r="B46" s="46" t="s">
        <v>1</v>
      </c>
      <c r="C46" s="82">
        <v>2053672</v>
      </c>
      <c r="D46" s="82">
        <v>1595364</v>
      </c>
      <c r="E46" s="82">
        <v>1439864</v>
      </c>
      <c r="F46" s="109"/>
    </row>
    <row r="47" spans="1:6" s="79" customFormat="1" ht="21" x14ac:dyDescent="0.2">
      <c r="A47" s="48"/>
      <c r="B47" s="46" t="s">
        <v>2</v>
      </c>
      <c r="C47" s="82"/>
      <c r="D47" s="82"/>
      <c r="E47" s="82"/>
      <c r="F47" s="109"/>
    </row>
    <row r="48" spans="1:6" s="79" customFormat="1" ht="21" x14ac:dyDescent="0.2">
      <c r="A48" s="45" t="s">
        <v>115</v>
      </c>
      <c r="B48" s="99"/>
      <c r="C48" s="82"/>
      <c r="D48" s="82"/>
      <c r="E48" s="82"/>
      <c r="F48" s="109"/>
    </row>
    <row r="49" spans="1:6" ht="21" x14ac:dyDescent="0.2">
      <c r="A49" s="59" t="s">
        <v>116</v>
      </c>
      <c r="B49" s="58"/>
      <c r="C49" s="86"/>
      <c r="D49" s="86"/>
      <c r="E49" s="86"/>
      <c r="F49" s="109"/>
    </row>
    <row r="50" spans="1:6" ht="21" x14ac:dyDescent="0.2">
      <c r="A50" s="60" t="s">
        <v>65</v>
      </c>
      <c r="B50" s="51" t="s">
        <v>1</v>
      </c>
      <c r="C50" s="86">
        <v>500672</v>
      </c>
      <c r="D50" s="86">
        <v>500664</v>
      </c>
      <c r="E50" s="86">
        <v>500664</v>
      </c>
      <c r="F50" s="109"/>
    </row>
    <row r="51" spans="1:6" ht="21" x14ac:dyDescent="0.2">
      <c r="A51" s="60" t="s">
        <v>148</v>
      </c>
      <c r="B51" s="51" t="s">
        <v>1</v>
      </c>
      <c r="C51" s="86">
        <v>344000</v>
      </c>
      <c r="D51" s="86">
        <v>344000</v>
      </c>
      <c r="E51" s="86">
        <v>344000</v>
      </c>
      <c r="F51" s="109"/>
    </row>
    <row r="52" spans="1:6" ht="21" x14ac:dyDescent="0.2">
      <c r="A52" s="59" t="s">
        <v>117</v>
      </c>
      <c r="B52" s="58"/>
      <c r="C52" s="86"/>
      <c r="D52" s="86"/>
      <c r="E52" s="86"/>
      <c r="F52" s="109"/>
    </row>
    <row r="53" spans="1:6" ht="21" x14ac:dyDescent="0.2">
      <c r="A53" s="60" t="s">
        <v>23</v>
      </c>
      <c r="B53" s="51" t="s">
        <v>1</v>
      </c>
      <c r="C53" s="86">
        <v>0</v>
      </c>
      <c r="D53" s="86">
        <v>20500</v>
      </c>
      <c r="E53" s="86">
        <v>0</v>
      </c>
      <c r="F53" s="109"/>
    </row>
    <row r="54" spans="1:6" ht="21" x14ac:dyDescent="0.2">
      <c r="A54" s="60" t="s">
        <v>66</v>
      </c>
      <c r="B54" s="51" t="s">
        <v>1</v>
      </c>
      <c r="C54" s="86">
        <v>4800</v>
      </c>
      <c r="D54" s="86">
        <v>4800</v>
      </c>
      <c r="E54" s="86">
        <v>4800</v>
      </c>
      <c r="F54" s="109"/>
    </row>
    <row r="55" spans="1:6" ht="21" x14ac:dyDescent="0.2">
      <c r="A55" s="60" t="s">
        <v>35</v>
      </c>
      <c r="B55" s="51" t="s">
        <v>1</v>
      </c>
      <c r="C55" s="101">
        <v>414000</v>
      </c>
      <c r="D55" s="86">
        <v>0</v>
      </c>
      <c r="E55" s="86">
        <v>0</v>
      </c>
      <c r="F55" s="109"/>
    </row>
    <row r="56" spans="1:6" ht="21" x14ac:dyDescent="0.2">
      <c r="A56" s="59" t="s">
        <v>119</v>
      </c>
      <c r="B56" s="58"/>
      <c r="C56" s="86"/>
      <c r="D56" s="86"/>
      <c r="E56" s="86"/>
      <c r="F56" s="109"/>
    </row>
    <row r="57" spans="1:6" ht="21" x14ac:dyDescent="0.2">
      <c r="A57" s="60" t="s">
        <v>21</v>
      </c>
      <c r="B57" s="51" t="s">
        <v>1</v>
      </c>
      <c r="C57" s="86">
        <v>1300</v>
      </c>
      <c r="D57" s="86">
        <v>0</v>
      </c>
      <c r="E57" s="86">
        <v>0</v>
      </c>
      <c r="F57" s="109"/>
    </row>
    <row r="58" spans="1:6" ht="21" x14ac:dyDescent="0.2">
      <c r="A58" s="60" t="s">
        <v>38</v>
      </c>
      <c r="B58" s="51" t="s">
        <v>1</v>
      </c>
      <c r="C58" s="86">
        <v>120000</v>
      </c>
      <c r="D58" s="86">
        <v>60000</v>
      </c>
      <c r="E58" s="86">
        <v>0</v>
      </c>
      <c r="F58" s="109"/>
    </row>
    <row r="59" spans="1:6" ht="21" x14ac:dyDescent="0.2">
      <c r="A59" s="60" t="s">
        <v>67</v>
      </c>
      <c r="B59" s="51" t="s">
        <v>1</v>
      </c>
      <c r="C59" s="86">
        <v>36000</v>
      </c>
      <c r="D59" s="86">
        <v>0</v>
      </c>
      <c r="E59" s="86">
        <v>0</v>
      </c>
      <c r="F59" s="109"/>
    </row>
    <row r="60" spans="1:6" ht="21" x14ac:dyDescent="0.2">
      <c r="A60" s="60" t="s">
        <v>68</v>
      </c>
      <c r="B60" s="51" t="s">
        <v>1</v>
      </c>
      <c r="C60" s="86">
        <v>42500</v>
      </c>
      <c r="D60" s="86">
        <v>0</v>
      </c>
      <c r="E60" s="86">
        <v>0</v>
      </c>
      <c r="F60" s="109"/>
    </row>
    <row r="61" spans="1:6" ht="21" x14ac:dyDescent="0.2">
      <c r="A61" s="60" t="s">
        <v>149</v>
      </c>
      <c r="B61" s="51" t="s">
        <v>1</v>
      </c>
      <c r="C61" s="86">
        <v>590400</v>
      </c>
      <c r="D61" s="86">
        <v>590400</v>
      </c>
      <c r="E61" s="86">
        <v>590400</v>
      </c>
      <c r="F61" s="109"/>
    </row>
    <row r="62" spans="1:6" ht="21" x14ac:dyDescent="0.2">
      <c r="A62" s="50" t="s">
        <v>36</v>
      </c>
      <c r="B62" s="63" t="s">
        <v>1</v>
      </c>
      <c r="C62" s="86">
        <v>0</v>
      </c>
      <c r="D62" s="86">
        <v>75000</v>
      </c>
      <c r="E62" s="86">
        <v>0</v>
      </c>
      <c r="F62" s="109"/>
    </row>
    <row r="63" spans="1:6" s="79" customFormat="1" ht="21" x14ac:dyDescent="0.2">
      <c r="A63" s="128" t="s">
        <v>121</v>
      </c>
      <c r="B63" s="46" t="s">
        <v>1</v>
      </c>
      <c r="C63" s="82">
        <v>5411421</v>
      </c>
      <c r="D63" s="82">
        <v>1896169</v>
      </c>
      <c r="E63" s="82">
        <v>1831910</v>
      </c>
      <c r="F63" s="109"/>
    </row>
    <row r="64" spans="1:6" s="79" customFormat="1" ht="21" x14ac:dyDescent="0.2">
      <c r="A64" s="61"/>
      <c r="B64" s="46" t="s">
        <v>2</v>
      </c>
      <c r="C64" s="82"/>
      <c r="D64" s="82"/>
      <c r="E64" s="82"/>
      <c r="F64" s="109"/>
    </row>
    <row r="65" spans="1:6" ht="21" x14ac:dyDescent="0.2">
      <c r="A65" s="65" t="s">
        <v>69</v>
      </c>
      <c r="B65" s="66" t="s">
        <v>1</v>
      </c>
      <c r="C65" s="86">
        <v>1020000</v>
      </c>
      <c r="D65" s="86">
        <v>1020000</v>
      </c>
      <c r="E65" s="86">
        <v>1020000</v>
      </c>
      <c r="F65" s="109"/>
    </row>
    <row r="66" spans="1:6" ht="21" x14ac:dyDescent="0.2">
      <c r="A66" s="67"/>
      <c r="B66" s="66" t="s">
        <v>2</v>
      </c>
      <c r="C66" s="86"/>
      <c r="D66" s="86"/>
      <c r="E66" s="86"/>
      <c r="F66" s="109"/>
    </row>
    <row r="67" spans="1:6" ht="21" x14ac:dyDescent="0.2">
      <c r="A67" s="68" t="s">
        <v>70</v>
      </c>
      <c r="B67" s="66" t="s">
        <v>1</v>
      </c>
      <c r="C67" s="86">
        <v>100000</v>
      </c>
      <c r="D67" s="86">
        <v>0</v>
      </c>
      <c r="E67" s="86">
        <v>0</v>
      </c>
      <c r="F67" s="109"/>
    </row>
    <row r="68" spans="1:6" ht="21" x14ac:dyDescent="0.2">
      <c r="A68" s="67"/>
      <c r="B68" s="66" t="s">
        <v>2</v>
      </c>
      <c r="C68" s="86"/>
      <c r="D68" s="86"/>
      <c r="E68" s="86"/>
      <c r="F68" s="109"/>
    </row>
    <row r="69" spans="1:6" ht="21" x14ac:dyDescent="0.2">
      <c r="A69" s="68" t="s">
        <v>84</v>
      </c>
      <c r="B69" s="66" t="s">
        <v>1</v>
      </c>
      <c r="C69" s="86">
        <v>20000</v>
      </c>
      <c r="D69" s="86">
        <v>0</v>
      </c>
      <c r="E69" s="86">
        <v>0</v>
      </c>
      <c r="F69" s="109"/>
    </row>
    <row r="70" spans="1:6" ht="21" x14ac:dyDescent="0.2">
      <c r="A70" s="67"/>
      <c r="B70" s="66" t="s">
        <v>2</v>
      </c>
      <c r="C70" s="86"/>
      <c r="D70" s="86"/>
      <c r="E70" s="86"/>
      <c r="F70" s="109"/>
    </row>
    <row r="71" spans="1:6" ht="42" x14ac:dyDescent="0.2">
      <c r="A71" s="65" t="s">
        <v>85</v>
      </c>
      <c r="B71" s="66" t="s">
        <v>1</v>
      </c>
      <c r="C71" s="86">
        <v>188300</v>
      </c>
      <c r="D71" s="86">
        <v>0</v>
      </c>
      <c r="E71" s="86">
        <v>0</v>
      </c>
      <c r="F71" s="109"/>
    </row>
    <row r="72" spans="1:6" ht="21" x14ac:dyDescent="0.2">
      <c r="A72" s="67"/>
      <c r="B72" s="66" t="s">
        <v>2</v>
      </c>
      <c r="C72" s="86"/>
      <c r="D72" s="86"/>
      <c r="E72" s="86"/>
      <c r="F72" s="109"/>
    </row>
    <row r="73" spans="1:6" ht="21" x14ac:dyDescent="0.2">
      <c r="A73" s="68" t="s">
        <v>150</v>
      </c>
      <c r="B73" s="66" t="s">
        <v>1</v>
      </c>
      <c r="C73" s="86">
        <v>378000</v>
      </c>
      <c r="D73" s="86">
        <v>189000</v>
      </c>
      <c r="E73" s="86">
        <v>0</v>
      </c>
      <c r="F73" s="109"/>
    </row>
    <row r="74" spans="1:6" ht="21" x14ac:dyDescent="0.2">
      <c r="A74" s="67"/>
      <c r="B74" s="66" t="s">
        <v>2</v>
      </c>
      <c r="C74" s="86"/>
      <c r="D74" s="86"/>
      <c r="E74" s="86"/>
      <c r="F74" s="109"/>
    </row>
    <row r="75" spans="1:6" ht="21" x14ac:dyDescent="0.2">
      <c r="A75" s="65" t="s">
        <v>151</v>
      </c>
      <c r="B75" s="66" t="s">
        <v>1</v>
      </c>
      <c r="C75" s="86">
        <v>500000</v>
      </c>
      <c r="D75" s="86">
        <v>0</v>
      </c>
      <c r="E75" s="86">
        <v>0</v>
      </c>
      <c r="F75" s="109"/>
    </row>
    <row r="76" spans="1:6" ht="21" x14ac:dyDescent="0.2">
      <c r="A76" s="67"/>
      <c r="B76" s="66" t="s">
        <v>2</v>
      </c>
      <c r="C76" s="86"/>
      <c r="D76" s="86"/>
      <c r="E76" s="86"/>
      <c r="F76" s="109"/>
    </row>
    <row r="77" spans="1:6" ht="21" x14ac:dyDescent="0.2">
      <c r="A77" s="65" t="s">
        <v>152</v>
      </c>
      <c r="B77" s="66" t="s">
        <v>1</v>
      </c>
      <c r="C77" s="86">
        <v>1500000</v>
      </c>
      <c r="D77" s="86">
        <v>0</v>
      </c>
      <c r="E77" s="86">
        <v>0</v>
      </c>
      <c r="F77" s="109"/>
    </row>
    <row r="78" spans="1:6" ht="21" x14ac:dyDescent="0.2">
      <c r="A78" s="67"/>
      <c r="B78" s="66" t="s">
        <v>2</v>
      </c>
      <c r="C78" s="86"/>
      <c r="D78" s="86"/>
      <c r="E78" s="86"/>
      <c r="F78" s="109"/>
    </row>
    <row r="79" spans="1:6" ht="21" x14ac:dyDescent="0.2">
      <c r="A79" s="80"/>
      <c r="B79" s="81"/>
      <c r="C79" s="110"/>
      <c r="D79" s="110"/>
      <c r="E79" s="110"/>
      <c r="F79" s="109"/>
    </row>
    <row r="80" spans="1:6" ht="42" x14ac:dyDescent="0.2">
      <c r="A80" s="65" t="s">
        <v>153</v>
      </c>
      <c r="B80" s="66" t="s">
        <v>1</v>
      </c>
      <c r="C80" s="86">
        <v>683200</v>
      </c>
      <c r="D80" s="86">
        <v>0</v>
      </c>
      <c r="E80" s="86">
        <v>0</v>
      </c>
      <c r="F80" s="109"/>
    </row>
    <row r="81" spans="1:6" ht="21" x14ac:dyDescent="0.2">
      <c r="A81" s="67"/>
      <c r="B81" s="66" t="s">
        <v>2</v>
      </c>
      <c r="C81" s="86"/>
      <c r="D81" s="86"/>
      <c r="E81" s="86"/>
      <c r="F81" s="109"/>
    </row>
    <row r="82" spans="1:6" ht="21" x14ac:dyDescent="0.2">
      <c r="A82" s="68" t="s">
        <v>71</v>
      </c>
      <c r="B82" s="66" t="s">
        <v>1</v>
      </c>
      <c r="C82" s="86">
        <v>246000</v>
      </c>
      <c r="D82" s="86">
        <v>246000</v>
      </c>
      <c r="E82" s="86">
        <v>246000</v>
      </c>
      <c r="F82" s="109"/>
    </row>
    <row r="83" spans="1:6" ht="21" x14ac:dyDescent="0.2">
      <c r="A83" s="67"/>
      <c r="B83" s="66" t="s">
        <v>2</v>
      </c>
      <c r="C83" s="86"/>
      <c r="D83" s="86"/>
      <c r="E83" s="86"/>
      <c r="F83" s="109"/>
    </row>
    <row r="84" spans="1:6" ht="21" x14ac:dyDescent="0.2">
      <c r="A84" s="65" t="s">
        <v>72</v>
      </c>
      <c r="B84" s="66" t="s">
        <v>1</v>
      </c>
      <c r="C84" s="86">
        <v>133000</v>
      </c>
      <c r="D84" s="86">
        <v>125000</v>
      </c>
      <c r="E84" s="86">
        <v>202000</v>
      </c>
      <c r="F84" s="109"/>
    </row>
    <row r="85" spans="1:6" ht="21" x14ac:dyDescent="0.2">
      <c r="A85" s="67"/>
      <c r="B85" s="66" t="s">
        <v>2</v>
      </c>
      <c r="C85" s="86"/>
      <c r="D85" s="86"/>
      <c r="E85" s="86"/>
      <c r="F85" s="109"/>
    </row>
    <row r="86" spans="1:6" ht="21" x14ac:dyDescent="0.2">
      <c r="A86" s="65" t="s">
        <v>73</v>
      </c>
      <c r="B86" s="66" t="s">
        <v>1</v>
      </c>
      <c r="C86" s="86">
        <v>290368</v>
      </c>
      <c r="D86" s="86">
        <v>87368</v>
      </c>
      <c r="E86" s="86">
        <v>87364</v>
      </c>
      <c r="F86" s="109"/>
    </row>
    <row r="87" spans="1:6" ht="21" x14ac:dyDescent="0.2">
      <c r="A87" s="67"/>
      <c r="B87" s="66" t="s">
        <v>2</v>
      </c>
      <c r="C87" s="86"/>
      <c r="D87" s="86"/>
      <c r="E87" s="86"/>
      <c r="F87" s="109"/>
    </row>
    <row r="88" spans="1:6" ht="21" x14ac:dyDescent="0.2">
      <c r="A88" s="68" t="s">
        <v>75</v>
      </c>
      <c r="B88" s="66" t="s">
        <v>1</v>
      </c>
      <c r="C88" s="86">
        <v>299968</v>
      </c>
      <c r="D88" s="86">
        <v>183968</v>
      </c>
      <c r="E88" s="86">
        <v>183964</v>
      </c>
      <c r="F88" s="109"/>
    </row>
    <row r="89" spans="1:6" ht="21" x14ac:dyDescent="0.2">
      <c r="A89" s="67"/>
      <c r="B89" s="66" t="s">
        <v>2</v>
      </c>
      <c r="C89" s="86"/>
      <c r="D89" s="86"/>
      <c r="E89" s="86"/>
      <c r="F89" s="109"/>
    </row>
    <row r="90" spans="1:6" ht="21" x14ac:dyDescent="0.2">
      <c r="A90" s="65" t="s">
        <v>76</v>
      </c>
      <c r="B90" s="66" t="s">
        <v>1</v>
      </c>
      <c r="C90" s="86">
        <v>42585</v>
      </c>
      <c r="D90" s="86">
        <v>44833</v>
      </c>
      <c r="E90" s="86">
        <v>92582</v>
      </c>
      <c r="F90" s="109"/>
    </row>
    <row r="91" spans="1:6" ht="21" x14ac:dyDescent="0.2">
      <c r="A91" s="67"/>
      <c r="B91" s="66" t="s">
        <v>2</v>
      </c>
      <c r="C91" s="86"/>
      <c r="D91" s="86"/>
      <c r="E91" s="86"/>
      <c r="F91" s="109"/>
    </row>
    <row r="92" spans="1:6" ht="21" x14ac:dyDescent="0.2">
      <c r="A92" s="68" t="s">
        <v>77</v>
      </c>
      <c r="B92" s="115" t="s">
        <v>1</v>
      </c>
      <c r="C92" s="86">
        <v>10000</v>
      </c>
      <c r="D92" s="86">
        <v>0</v>
      </c>
      <c r="E92" s="86">
        <v>0</v>
      </c>
      <c r="F92" s="109"/>
    </row>
    <row r="93" spans="1:6" ht="21" x14ac:dyDescent="0.2">
      <c r="A93" s="67"/>
      <c r="B93" s="116" t="s">
        <v>2</v>
      </c>
      <c r="C93" s="86"/>
      <c r="D93" s="86"/>
      <c r="E93" s="86"/>
      <c r="F93" s="109"/>
    </row>
    <row r="94" spans="1:6" ht="21" x14ac:dyDescent="0.2">
      <c r="A94" s="80"/>
      <c r="B94" s="81"/>
      <c r="C94" s="110"/>
      <c r="D94" s="110"/>
      <c r="E94" s="110"/>
      <c r="F94" s="109"/>
    </row>
    <row r="95" spans="1:6" ht="21" x14ac:dyDescent="0.2">
      <c r="A95" s="80"/>
      <c r="B95" s="81"/>
      <c r="C95" s="110"/>
      <c r="D95" s="110"/>
      <c r="E95" s="110"/>
      <c r="F95" s="109"/>
    </row>
    <row r="96" spans="1:6" ht="21" x14ac:dyDescent="0.2">
      <c r="A96" s="80"/>
      <c r="B96" s="81"/>
      <c r="C96" s="110"/>
      <c r="D96" s="110"/>
      <c r="E96" s="110"/>
      <c r="F96" s="109"/>
    </row>
    <row r="97" spans="1:6" ht="21" x14ac:dyDescent="0.2">
      <c r="A97" s="80"/>
      <c r="B97" s="81"/>
      <c r="C97" s="110"/>
      <c r="D97" s="110"/>
      <c r="E97" s="110"/>
      <c r="F97" s="109"/>
    </row>
    <row r="98" spans="1:6" s="79" customFormat="1" ht="21" x14ac:dyDescent="0.2">
      <c r="A98" s="33" t="s">
        <v>181</v>
      </c>
      <c r="B98" s="117" t="s">
        <v>1</v>
      </c>
      <c r="C98" s="82">
        <v>200000</v>
      </c>
      <c r="D98" s="82">
        <v>0</v>
      </c>
      <c r="E98" s="82">
        <v>0</v>
      </c>
      <c r="F98" s="109"/>
    </row>
    <row r="99" spans="1:6" s="79" customFormat="1" ht="21" x14ac:dyDescent="0.2">
      <c r="A99" s="34"/>
      <c r="B99" s="37" t="s">
        <v>2</v>
      </c>
      <c r="C99" s="82"/>
      <c r="D99" s="82"/>
      <c r="E99" s="82"/>
      <c r="F99" s="109"/>
    </row>
    <row r="100" spans="1:6" ht="21" x14ac:dyDescent="0.2">
      <c r="A100" s="68" t="s">
        <v>74</v>
      </c>
      <c r="B100" s="66" t="s">
        <v>1</v>
      </c>
      <c r="C100" s="86">
        <v>200000</v>
      </c>
      <c r="D100" s="86">
        <v>0</v>
      </c>
      <c r="E100" s="86">
        <v>0</v>
      </c>
      <c r="F100" s="109"/>
    </row>
    <row r="101" spans="1:6" ht="21" x14ac:dyDescent="0.2">
      <c r="A101" s="67"/>
      <c r="B101" s="66" t="s">
        <v>2</v>
      </c>
      <c r="C101" s="86"/>
      <c r="D101" s="86"/>
      <c r="E101" s="86"/>
      <c r="F101" s="109"/>
    </row>
    <row r="102" spans="1:6" s="79" customFormat="1" ht="42" x14ac:dyDescent="0.2">
      <c r="A102" s="119" t="s">
        <v>190</v>
      </c>
      <c r="B102" s="117" t="s">
        <v>1</v>
      </c>
      <c r="C102" s="82">
        <v>253000</v>
      </c>
      <c r="D102" s="82">
        <v>0</v>
      </c>
      <c r="E102" s="82">
        <v>0</v>
      </c>
      <c r="F102" s="109"/>
    </row>
    <row r="103" spans="1:6" s="79" customFormat="1" ht="21" x14ac:dyDescent="0.2">
      <c r="A103" s="34"/>
      <c r="B103" s="37" t="s">
        <v>2</v>
      </c>
      <c r="C103" s="82"/>
      <c r="D103" s="82"/>
      <c r="E103" s="82"/>
      <c r="F103" s="109"/>
    </row>
    <row r="104" spans="1:6" ht="42" x14ac:dyDescent="0.2">
      <c r="A104" s="65" t="s">
        <v>154</v>
      </c>
      <c r="B104" s="66" t="s">
        <v>1</v>
      </c>
      <c r="C104" s="86">
        <v>253000</v>
      </c>
      <c r="D104" s="86">
        <v>0</v>
      </c>
      <c r="E104" s="86">
        <v>0</v>
      </c>
      <c r="F104" s="109"/>
    </row>
    <row r="105" spans="1:6" ht="21" x14ac:dyDescent="0.2">
      <c r="A105" s="67"/>
      <c r="B105" s="66" t="s">
        <v>2</v>
      </c>
      <c r="C105" s="86"/>
      <c r="D105" s="86"/>
      <c r="E105" s="86"/>
      <c r="F105" s="109"/>
    </row>
    <row r="106" spans="1:6" s="79" customFormat="1" ht="21" x14ac:dyDescent="0.2">
      <c r="A106" s="143" t="s">
        <v>191</v>
      </c>
      <c r="B106" s="46" t="s">
        <v>1</v>
      </c>
      <c r="C106" s="82">
        <v>9643321</v>
      </c>
      <c r="D106" s="82">
        <v>5448597</v>
      </c>
      <c r="E106" s="82">
        <v>5178242</v>
      </c>
      <c r="F106" s="109"/>
    </row>
    <row r="107" spans="1:6" s="79" customFormat="1" ht="21" x14ac:dyDescent="0.2">
      <c r="A107" s="144"/>
      <c r="B107" s="46" t="s">
        <v>2</v>
      </c>
      <c r="C107" s="82"/>
      <c r="D107" s="82"/>
      <c r="E107" s="82"/>
      <c r="F107" s="109"/>
    </row>
    <row r="108" spans="1:6" s="79" customFormat="1" ht="21" x14ac:dyDescent="0.2">
      <c r="A108" s="143" t="s">
        <v>127</v>
      </c>
      <c r="B108" s="46" t="s">
        <v>1</v>
      </c>
      <c r="C108" s="82">
        <v>453000</v>
      </c>
      <c r="D108" s="82">
        <v>0</v>
      </c>
      <c r="E108" s="82">
        <v>0</v>
      </c>
      <c r="F108" s="109"/>
    </row>
    <row r="109" spans="1:6" s="79" customFormat="1" ht="21" x14ac:dyDescent="0.2">
      <c r="A109" s="144"/>
      <c r="B109" s="46" t="s">
        <v>2</v>
      </c>
      <c r="C109" s="82"/>
      <c r="D109" s="82"/>
      <c r="E109" s="82"/>
      <c r="F109" s="109"/>
    </row>
    <row r="110" spans="1:6" s="79" customFormat="1" ht="21" x14ac:dyDescent="0.2">
      <c r="A110" s="143" t="s">
        <v>126</v>
      </c>
      <c r="B110" s="46" t="s">
        <v>1</v>
      </c>
      <c r="C110" s="82">
        <v>10096321</v>
      </c>
      <c r="D110" s="82">
        <v>5448597</v>
      </c>
      <c r="E110" s="82">
        <v>5178242</v>
      </c>
      <c r="F110" s="109"/>
    </row>
    <row r="111" spans="1:6" s="79" customFormat="1" ht="21" x14ac:dyDescent="0.2">
      <c r="A111" s="144"/>
      <c r="B111" s="46" t="s">
        <v>2</v>
      </c>
      <c r="C111" s="82"/>
      <c r="D111" s="82"/>
      <c r="E111" s="82"/>
      <c r="F111" s="109"/>
    </row>
    <row r="112" spans="1:6" ht="21" x14ac:dyDescent="0.2">
      <c r="A112" s="27"/>
      <c r="B112" s="27"/>
      <c r="C112" s="1"/>
      <c r="D112" s="1"/>
      <c r="E112" s="1"/>
    </row>
    <row r="113" spans="1:5" ht="27.75" customHeight="1" x14ac:dyDescent="0.2">
      <c r="A113" s="10" t="s">
        <v>4</v>
      </c>
      <c r="B113" s="27"/>
      <c r="C113" s="1"/>
      <c r="D113" s="1"/>
      <c r="E113" s="1"/>
    </row>
    <row r="114" spans="1:5" ht="21" x14ac:dyDescent="0.2">
      <c r="B114" s="27"/>
      <c r="C114" s="1"/>
      <c r="D114" s="1"/>
      <c r="E114" s="1"/>
    </row>
    <row r="116" spans="1:5" x14ac:dyDescent="0.2">
      <c r="C116" s="103"/>
    </row>
    <row r="118" spans="1:5" x14ac:dyDescent="0.2">
      <c r="C118" s="103"/>
    </row>
  </sheetData>
  <mergeCells count="5">
    <mergeCell ref="A1:C1"/>
    <mergeCell ref="A5:A6"/>
    <mergeCell ref="A106:A107"/>
    <mergeCell ref="A108:A109"/>
    <mergeCell ref="A110:A111"/>
  </mergeCells>
  <printOptions horizontalCentered="1"/>
  <pageMargins left="0.39370078740157483" right="0.39370078740157483" top="0.59055118110236227" bottom="3.937007874015748E-2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1779-F867-4DBB-8305-7BC8742B7AE6}">
  <dimension ref="A1:F83"/>
  <sheetViews>
    <sheetView zoomScale="70" zoomScaleNormal="70" workbookViewId="0">
      <selection activeCell="C8" sqref="C8"/>
    </sheetView>
  </sheetViews>
  <sheetFormatPr defaultRowHeight="14.25" x14ac:dyDescent="0.2"/>
  <cols>
    <col min="1" max="1" width="59" customWidth="1"/>
    <col min="2" max="2" width="8" customWidth="1"/>
    <col min="3" max="5" width="52.5" customWidth="1"/>
    <col min="6" max="6" width="13.625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78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21" x14ac:dyDescent="0.2">
      <c r="A7" s="29" t="s">
        <v>125</v>
      </c>
      <c r="B7" s="37"/>
      <c r="C7" s="78"/>
      <c r="D7" s="78"/>
      <c r="E7" s="78"/>
    </row>
    <row r="8" spans="1:6" s="79" customFormat="1" ht="21" x14ac:dyDescent="0.2">
      <c r="A8" s="16" t="s">
        <v>182</v>
      </c>
      <c r="B8" s="17" t="s">
        <v>1</v>
      </c>
      <c r="C8" s="82">
        <v>904800</v>
      </c>
      <c r="D8" s="82">
        <v>191100</v>
      </c>
      <c r="E8" s="82">
        <v>71500</v>
      </c>
      <c r="F8" s="109"/>
    </row>
    <row r="9" spans="1:6" s="79" customFormat="1" ht="21" x14ac:dyDescent="0.2">
      <c r="A9" s="18"/>
      <c r="B9" s="17" t="s">
        <v>2</v>
      </c>
      <c r="C9" s="82"/>
      <c r="D9" s="82"/>
      <c r="E9" s="82"/>
      <c r="F9" s="109"/>
    </row>
    <row r="10" spans="1:6" s="79" customFormat="1" ht="21" x14ac:dyDescent="0.2">
      <c r="A10" s="28" t="s">
        <v>160</v>
      </c>
      <c r="B10" s="17" t="s">
        <v>1</v>
      </c>
      <c r="C10" s="82">
        <v>904800</v>
      </c>
      <c r="D10" s="82">
        <v>191100</v>
      </c>
      <c r="E10" s="82">
        <v>71500</v>
      </c>
      <c r="F10" s="109"/>
    </row>
    <row r="11" spans="1:6" s="79" customFormat="1" ht="21" x14ac:dyDescent="0.2">
      <c r="A11" s="28"/>
      <c r="B11" s="17" t="s">
        <v>2</v>
      </c>
      <c r="C11" s="82"/>
      <c r="D11" s="82"/>
      <c r="E11" s="82"/>
      <c r="F11" s="109"/>
    </row>
    <row r="12" spans="1:6" ht="21" x14ac:dyDescent="0.2">
      <c r="A12" s="19" t="s">
        <v>115</v>
      </c>
      <c r="B12" s="20"/>
      <c r="C12" s="86"/>
      <c r="D12" s="86"/>
      <c r="E12" s="86"/>
      <c r="F12" s="109"/>
    </row>
    <row r="13" spans="1:6" ht="21" x14ac:dyDescent="0.2">
      <c r="A13" s="21" t="s">
        <v>116</v>
      </c>
      <c r="B13" s="20"/>
      <c r="C13" s="86"/>
      <c r="D13" s="86"/>
      <c r="E13" s="86"/>
      <c r="F13" s="109"/>
    </row>
    <row r="14" spans="1:6" ht="21" x14ac:dyDescent="0.2">
      <c r="A14" s="22" t="s">
        <v>22</v>
      </c>
      <c r="B14" s="23" t="s">
        <v>1</v>
      </c>
      <c r="C14" s="86">
        <v>19500</v>
      </c>
      <c r="D14" s="86">
        <v>20000</v>
      </c>
      <c r="E14" s="86">
        <v>17000</v>
      </c>
      <c r="F14" s="109"/>
    </row>
    <row r="15" spans="1:6" ht="21" x14ac:dyDescent="0.2">
      <c r="A15" s="21" t="s">
        <v>117</v>
      </c>
      <c r="B15" s="20"/>
      <c r="C15" s="86"/>
      <c r="D15" s="86"/>
      <c r="E15" s="86"/>
      <c r="F15" s="109"/>
    </row>
    <row r="16" spans="1:6" ht="21" x14ac:dyDescent="0.2">
      <c r="A16" s="22" t="s">
        <v>24</v>
      </c>
      <c r="B16" s="23" t="s">
        <v>1</v>
      </c>
      <c r="C16" s="86">
        <v>18300</v>
      </c>
      <c r="D16" s="86">
        <v>18300</v>
      </c>
      <c r="E16" s="86">
        <v>18300</v>
      </c>
      <c r="F16" s="109"/>
    </row>
    <row r="17" spans="1:6" ht="21" x14ac:dyDescent="0.2">
      <c r="A17" s="22" t="s">
        <v>51</v>
      </c>
      <c r="B17" s="23" t="s">
        <v>1</v>
      </c>
      <c r="C17" s="86">
        <v>1000</v>
      </c>
      <c r="D17" s="86">
        <v>1000</v>
      </c>
      <c r="E17" s="86">
        <v>1000</v>
      </c>
      <c r="F17" s="109"/>
    </row>
    <row r="18" spans="1:6" ht="21" x14ac:dyDescent="0.2">
      <c r="A18" s="22" t="s">
        <v>25</v>
      </c>
      <c r="B18" s="36" t="s">
        <v>1</v>
      </c>
      <c r="C18" s="86">
        <v>7600</v>
      </c>
      <c r="D18" s="86">
        <v>7600</v>
      </c>
      <c r="E18" s="86">
        <v>7600</v>
      </c>
      <c r="F18" s="109"/>
    </row>
    <row r="19" spans="1:6" ht="21" x14ac:dyDescent="0.2">
      <c r="A19" s="25" t="s">
        <v>35</v>
      </c>
      <c r="B19" s="36" t="s">
        <v>1</v>
      </c>
      <c r="C19" s="101">
        <v>648000</v>
      </c>
      <c r="D19" s="86">
        <v>0</v>
      </c>
      <c r="E19" s="86">
        <v>0</v>
      </c>
      <c r="F19" s="109"/>
    </row>
    <row r="20" spans="1:6" ht="21" x14ac:dyDescent="0.2">
      <c r="A20" s="75"/>
      <c r="B20" s="76"/>
      <c r="C20" s="73"/>
      <c r="D20" s="110"/>
      <c r="E20" s="124"/>
      <c r="F20" s="109"/>
    </row>
    <row r="21" spans="1:6" ht="21" x14ac:dyDescent="0.2">
      <c r="A21" s="75"/>
      <c r="B21" s="76"/>
      <c r="C21" s="73"/>
      <c r="D21" s="110"/>
      <c r="E21" s="124"/>
      <c r="F21" s="109"/>
    </row>
    <row r="22" spans="1:6" ht="21" x14ac:dyDescent="0.2">
      <c r="A22" s="75"/>
      <c r="B22" s="76"/>
      <c r="C22" s="73"/>
      <c r="D22" s="110"/>
      <c r="E22" s="124"/>
      <c r="F22" s="109"/>
    </row>
    <row r="23" spans="1:6" ht="21" x14ac:dyDescent="0.2">
      <c r="A23" s="75"/>
      <c r="B23" s="76"/>
      <c r="C23" s="73"/>
      <c r="D23" s="110"/>
      <c r="E23" s="124"/>
      <c r="F23" s="109"/>
    </row>
    <row r="24" spans="1:6" ht="21" x14ac:dyDescent="0.2">
      <c r="A24" s="75"/>
      <c r="B24" s="76"/>
      <c r="C24" s="73"/>
      <c r="D24" s="110"/>
      <c r="E24" s="124"/>
      <c r="F24" s="109"/>
    </row>
    <row r="25" spans="1:6" ht="21" x14ac:dyDescent="0.2">
      <c r="A25" s="19" t="s">
        <v>119</v>
      </c>
      <c r="B25" s="43"/>
      <c r="C25" s="86"/>
      <c r="D25" s="86"/>
      <c r="E25" s="86"/>
      <c r="F25" s="109"/>
    </row>
    <row r="26" spans="1:6" ht="21" x14ac:dyDescent="0.2">
      <c r="A26" s="22" t="s">
        <v>26</v>
      </c>
      <c r="B26" s="36" t="s">
        <v>1</v>
      </c>
      <c r="C26" s="101">
        <v>181300</v>
      </c>
      <c r="D26" s="86">
        <v>0</v>
      </c>
      <c r="E26" s="86">
        <v>0</v>
      </c>
      <c r="F26" s="109"/>
    </row>
    <row r="27" spans="1:6" ht="21" x14ac:dyDescent="0.2">
      <c r="A27" s="60" t="s">
        <v>27</v>
      </c>
      <c r="B27" s="63" t="s">
        <v>1</v>
      </c>
      <c r="C27" s="86">
        <v>0</v>
      </c>
      <c r="D27" s="86">
        <v>79000</v>
      </c>
      <c r="E27" s="86">
        <v>0</v>
      </c>
      <c r="F27" s="109"/>
    </row>
    <row r="28" spans="1:6" ht="21" x14ac:dyDescent="0.2">
      <c r="A28" s="22" t="s">
        <v>28</v>
      </c>
      <c r="B28" s="36" t="s">
        <v>1</v>
      </c>
      <c r="C28" s="86">
        <v>0</v>
      </c>
      <c r="D28" s="86">
        <v>40000</v>
      </c>
      <c r="E28" s="86">
        <v>0</v>
      </c>
      <c r="F28" s="109"/>
    </row>
    <row r="29" spans="1:6" ht="21" x14ac:dyDescent="0.2">
      <c r="A29" s="22" t="s">
        <v>29</v>
      </c>
      <c r="B29" s="36" t="s">
        <v>1</v>
      </c>
      <c r="C29" s="86">
        <v>12000</v>
      </c>
      <c r="D29" s="86">
        <v>12000</v>
      </c>
      <c r="E29" s="86">
        <v>12600</v>
      </c>
      <c r="F29" s="109"/>
    </row>
    <row r="30" spans="1:6" ht="21" x14ac:dyDescent="0.2">
      <c r="A30" s="22" t="s">
        <v>52</v>
      </c>
      <c r="B30" s="36" t="s">
        <v>1</v>
      </c>
      <c r="C30" s="86">
        <v>0</v>
      </c>
      <c r="D30" s="86">
        <v>0</v>
      </c>
      <c r="E30" s="86">
        <v>1800</v>
      </c>
      <c r="F30" s="109"/>
    </row>
    <row r="31" spans="1:6" ht="21" x14ac:dyDescent="0.2">
      <c r="A31" s="49" t="s">
        <v>21</v>
      </c>
      <c r="B31" s="43" t="s">
        <v>1</v>
      </c>
      <c r="C31" s="86">
        <v>3900</v>
      </c>
      <c r="D31" s="86">
        <v>0</v>
      </c>
      <c r="E31" s="86">
        <v>0</v>
      </c>
      <c r="F31" s="109"/>
    </row>
    <row r="32" spans="1:6" ht="21" x14ac:dyDescent="0.2">
      <c r="A32" s="69" t="s">
        <v>79</v>
      </c>
      <c r="B32" s="43" t="s">
        <v>1</v>
      </c>
      <c r="C32" s="86">
        <v>13200</v>
      </c>
      <c r="D32" s="86">
        <v>13200</v>
      </c>
      <c r="E32" s="86">
        <v>13200</v>
      </c>
      <c r="F32" s="109"/>
    </row>
    <row r="33" spans="1:6" ht="21" x14ac:dyDescent="0.2">
      <c r="A33" s="123"/>
      <c r="B33" s="73"/>
      <c r="C33" s="110"/>
      <c r="D33" s="110"/>
      <c r="E33" s="110"/>
      <c r="F33" s="109"/>
    </row>
    <row r="34" spans="1:6" ht="21" x14ac:dyDescent="0.2">
      <c r="A34" s="123"/>
      <c r="B34" s="73"/>
      <c r="C34" s="110"/>
      <c r="D34" s="110"/>
      <c r="E34" s="110"/>
      <c r="F34" s="109"/>
    </row>
    <row r="35" spans="1:6" ht="21" x14ac:dyDescent="0.2">
      <c r="A35" s="10" t="s">
        <v>4</v>
      </c>
      <c r="B35" s="73"/>
      <c r="C35" s="110"/>
      <c r="D35" s="110"/>
      <c r="E35" s="110"/>
      <c r="F35" s="109"/>
    </row>
    <row r="36" spans="1:6" ht="21" x14ac:dyDescent="0.2">
      <c r="A36" s="123"/>
      <c r="B36" s="73"/>
      <c r="C36" s="110"/>
      <c r="D36" s="110"/>
      <c r="E36" s="110"/>
      <c r="F36" s="109"/>
    </row>
    <row r="37" spans="1:6" ht="21" x14ac:dyDescent="0.2">
      <c r="A37" s="123"/>
      <c r="B37" s="73"/>
      <c r="C37" s="110"/>
      <c r="D37" s="110"/>
      <c r="E37" s="110"/>
      <c r="F37" s="109"/>
    </row>
    <row r="38" spans="1:6" ht="21" x14ac:dyDescent="0.2">
      <c r="A38" s="123"/>
      <c r="B38" s="73"/>
      <c r="C38" s="110"/>
      <c r="D38" s="110"/>
      <c r="E38" s="110"/>
      <c r="F38" s="109"/>
    </row>
    <row r="39" spans="1:6" ht="21" x14ac:dyDescent="0.2">
      <c r="A39" s="123"/>
      <c r="B39" s="73"/>
      <c r="C39" s="110"/>
      <c r="D39" s="110"/>
      <c r="E39" s="110"/>
      <c r="F39" s="109"/>
    </row>
    <row r="40" spans="1:6" ht="21" x14ac:dyDescent="0.2">
      <c r="A40" s="123"/>
      <c r="B40" s="73"/>
      <c r="C40" s="110"/>
      <c r="D40" s="110"/>
      <c r="E40" s="110"/>
      <c r="F40" s="109"/>
    </row>
    <row r="41" spans="1:6" ht="21" x14ac:dyDescent="0.2">
      <c r="A41" s="123"/>
      <c r="B41" s="73"/>
      <c r="C41" s="110"/>
      <c r="D41" s="110"/>
      <c r="E41" s="110"/>
      <c r="F41" s="109"/>
    </row>
    <row r="42" spans="1:6" ht="21" x14ac:dyDescent="0.2">
      <c r="A42" s="123"/>
      <c r="B42" s="73"/>
      <c r="C42" s="110"/>
      <c r="D42" s="110"/>
      <c r="E42" s="110"/>
      <c r="F42" s="109"/>
    </row>
    <row r="43" spans="1:6" s="79" customFormat="1" ht="21" x14ac:dyDescent="0.2">
      <c r="A43" s="16" t="s">
        <v>183</v>
      </c>
      <c r="B43" s="17" t="s">
        <v>1</v>
      </c>
      <c r="C43" s="82">
        <v>56040</v>
      </c>
      <c r="D43" s="82">
        <v>67960</v>
      </c>
      <c r="E43" s="82">
        <v>41100</v>
      </c>
      <c r="F43" s="109"/>
    </row>
    <row r="44" spans="1:6" s="79" customFormat="1" ht="21" x14ac:dyDescent="0.2">
      <c r="A44" s="18"/>
      <c r="B44" s="17" t="s">
        <v>2</v>
      </c>
      <c r="C44" s="82"/>
      <c r="D44" s="82"/>
      <c r="E44" s="82"/>
      <c r="F44" s="109"/>
    </row>
    <row r="45" spans="1:6" s="79" customFormat="1" ht="21" x14ac:dyDescent="0.2">
      <c r="A45" s="16" t="s">
        <v>201</v>
      </c>
      <c r="B45" s="17" t="s">
        <v>1</v>
      </c>
      <c r="C45" s="82">
        <v>56040</v>
      </c>
      <c r="D45" s="82">
        <v>67960</v>
      </c>
      <c r="E45" s="82">
        <v>41100</v>
      </c>
      <c r="F45" s="109"/>
    </row>
    <row r="46" spans="1:6" s="79" customFormat="1" ht="21" x14ac:dyDescent="0.2">
      <c r="A46" s="28"/>
      <c r="B46" s="17" t="s">
        <v>2</v>
      </c>
      <c r="C46" s="82"/>
      <c r="D46" s="82"/>
      <c r="E46" s="82"/>
      <c r="F46" s="109"/>
    </row>
    <row r="47" spans="1:6" ht="42" x14ac:dyDescent="0.2">
      <c r="A47" s="52" t="s">
        <v>82</v>
      </c>
      <c r="B47" s="43" t="s">
        <v>1</v>
      </c>
      <c r="C47" s="86">
        <v>56040</v>
      </c>
      <c r="D47" s="86">
        <v>67960</v>
      </c>
      <c r="E47" s="86">
        <v>41100</v>
      </c>
      <c r="F47" s="109"/>
    </row>
    <row r="48" spans="1:6" ht="21" x14ac:dyDescent="0.2">
      <c r="A48" s="53"/>
      <c r="B48" s="43" t="s">
        <v>2</v>
      </c>
      <c r="C48" s="86"/>
      <c r="D48" s="86"/>
      <c r="E48" s="86"/>
      <c r="F48" s="109"/>
    </row>
    <row r="49" spans="1:6" s="79" customFormat="1" ht="21" x14ac:dyDescent="0.2">
      <c r="A49" s="29" t="s">
        <v>185</v>
      </c>
      <c r="B49" s="37" t="s">
        <v>1</v>
      </c>
      <c r="C49" s="82">
        <v>25000</v>
      </c>
      <c r="D49" s="82">
        <v>81000</v>
      </c>
      <c r="E49" s="82">
        <v>21800</v>
      </c>
      <c r="F49" s="109"/>
    </row>
    <row r="50" spans="1:6" s="79" customFormat="1" ht="21" x14ac:dyDescent="0.2">
      <c r="A50" s="29"/>
      <c r="B50" s="37" t="s">
        <v>2</v>
      </c>
      <c r="C50" s="82"/>
      <c r="D50" s="82"/>
      <c r="E50" s="82"/>
      <c r="F50" s="109"/>
    </row>
    <row r="51" spans="1:6" ht="21" x14ac:dyDescent="0.2">
      <c r="A51" s="54" t="s">
        <v>81</v>
      </c>
      <c r="B51" s="43" t="s">
        <v>1</v>
      </c>
      <c r="C51" s="86">
        <v>25000</v>
      </c>
      <c r="D51" s="86">
        <v>81000</v>
      </c>
      <c r="E51" s="86">
        <v>21800</v>
      </c>
      <c r="F51" s="109"/>
    </row>
    <row r="52" spans="1:6" ht="21" x14ac:dyDescent="0.2">
      <c r="A52" s="53"/>
      <c r="B52" s="43" t="s">
        <v>2</v>
      </c>
      <c r="C52" s="86"/>
      <c r="D52" s="86"/>
      <c r="E52" s="86"/>
      <c r="F52" s="109"/>
    </row>
    <row r="53" spans="1:6" s="79" customFormat="1" ht="21" x14ac:dyDescent="0.2">
      <c r="A53" s="29" t="s">
        <v>186</v>
      </c>
      <c r="B53" s="37" t="s">
        <v>1</v>
      </c>
      <c r="C53" s="82">
        <v>0</v>
      </c>
      <c r="D53" s="82">
        <v>40000</v>
      </c>
      <c r="E53" s="82">
        <v>60000</v>
      </c>
      <c r="F53" s="109"/>
    </row>
    <row r="54" spans="1:6" s="79" customFormat="1" ht="21" x14ac:dyDescent="0.2">
      <c r="A54" s="29"/>
      <c r="B54" s="37" t="s">
        <v>2</v>
      </c>
      <c r="C54" s="82"/>
      <c r="D54" s="82"/>
      <c r="E54" s="82"/>
      <c r="F54" s="109"/>
    </row>
    <row r="55" spans="1:6" ht="21" x14ac:dyDescent="0.2">
      <c r="A55" s="54" t="s">
        <v>83</v>
      </c>
      <c r="B55" s="43" t="s">
        <v>1</v>
      </c>
      <c r="C55" s="86">
        <v>0</v>
      </c>
      <c r="D55" s="86">
        <v>40000</v>
      </c>
      <c r="E55" s="86">
        <v>60000</v>
      </c>
      <c r="F55" s="109"/>
    </row>
    <row r="56" spans="1:6" ht="21" x14ac:dyDescent="0.2">
      <c r="A56" s="70"/>
      <c r="B56" s="43" t="s">
        <v>2</v>
      </c>
      <c r="C56" s="86"/>
      <c r="D56" s="86"/>
      <c r="E56" s="86"/>
      <c r="F56" s="109"/>
    </row>
    <row r="57" spans="1:6" ht="21" x14ac:dyDescent="0.2">
      <c r="A57" s="41"/>
      <c r="B57" s="73"/>
      <c r="C57" s="110"/>
      <c r="D57" s="110"/>
      <c r="E57" s="124"/>
      <c r="F57" s="109"/>
    </row>
    <row r="58" spans="1:6" ht="21" x14ac:dyDescent="0.2">
      <c r="A58" s="41"/>
      <c r="B58" s="73"/>
      <c r="C58" s="110"/>
      <c r="D58" s="110"/>
      <c r="E58" s="124"/>
      <c r="F58" s="109"/>
    </row>
    <row r="59" spans="1:6" ht="21" x14ac:dyDescent="0.2">
      <c r="A59" s="10" t="s">
        <v>4</v>
      </c>
      <c r="B59" s="73"/>
      <c r="C59" s="110"/>
      <c r="D59" s="110"/>
      <c r="E59" s="124"/>
      <c r="F59" s="109"/>
    </row>
    <row r="60" spans="1:6" s="79" customFormat="1" ht="18.75" customHeight="1" x14ac:dyDescent="0.2">
      <c r="A60" s="16" t="s">
        <v>184</v>
      </c>
      <c r="B60" s="17" t="s">
        <v>1</v>
      </c>
      <c r="C60" s="82">
        <v>46170</v>
      </c>
      <c r="D60" s="82">
        <v>56360</v>
      </c>
      <c r="E60" s="82">
        <v>42270</v>
      </c>
      <c r="F60" s="109"/>
    </row>
    <row r="61" spans="1:6" s="79" customFormat="1" ht="18.75" customHeight="1" x14ac:dyDescent="0.2">
      <c r="A61" s="18"/>
      <c r="B61" s="17" t="s">
        <v>2</v>
      </c>
      <c r="C61" s="82"/>
      <c r="D61" s="82"/>
      <c r="E61" s="82"/>
      <c r="F61" s="109"/>
    </row>
    <row r="62" spans="1:6" s="79" customFormat="1" ht="18.75" customHeight="1" x14ac:dyDescent="0.2">
      <c r="A62" s="28" t="s">
        <v>114</v>
      </c>
      <c r="B62" s="17" t="s">
        <v>1</v>
      </c>
      <c r="C62" s="82">
        <v>3900</v>
      </c>
      <c r="D62" s="82">
        <v>0</v>
      </c>
      <c r="E62" s="82">
        <v>0</v>
      </c>
      <c r="F62" s="109"/>
    </row>
    <row r="63" spans="1:6" s="79" customFormat="1" ht="18.75" customHeight="1" x14ac:dyDescent="0.2">
      <c r="A63" s="28"/>
      <c r="B63" s="17" t="s">
        <v>2</v>
      </c>
      <c r="C63" s="82"/>
      <c r="D63" s="82"/>
      <c r="E63" s="82"/>
      <c r="F63" s="109"/>
    </row>
    <row r="64" spans="1:6" s="79" customFormat="1" ht="18.75" customHeight="1" x14ac:dyDescent="0.2">
      <c r="A64" s="16" t="s">
        <v>115</v>
      </c>
      <c r="B64" s="85"/>
      <c r="C64" s="82"/>
      <c r="D64" s="82"/>
      <c r="E64" s="82"/>
      <c r="F64" s="109"/>
    </row>
    <row r="65" spans="1:6" s="79" customFormat="1" ht="18.75" customHeight="1" x14ac:dyDescent="0.2">
      <c r="A65" s="28" t="s">
        <v>119</v>
      </c>
      <c r="B65" s="85"/>
      <c r="C65" s="82"/>
      <c r="D65" s="82"/>
      <c r="E65" s="82"/>
      <c r="F65" s="109"/>
    </row>
    <row r="66" spans="1:6" ht="18.75" customHeight="1" x14ac:dyDescent="0.2">
      <c r="A66" s="25" t="s">
        <v>21</v>
      </c>
      <c r="B66" s="23" t="s">
        <v>1</v>
      </c>
      <c r="C66" s="86">
        <v>3900</v>
      </c>
      <c r="D66" s="86">
        <v>0</v>
      </c>
      <c r="E66" s="86">
        <v>0</v>
      </c>
      <c r="F66" s="109"/>
    </row>
    <row r="67" spans="1:6" s="79" customFormat="1" ht="18.75" customHeight="1" x14ac:dyDescent="0.2">
      <c r="A67" s="16" t="s">
        <v>121</v>
      </c>
      <c r="B67" s="17" t="s">
        <v>1</v>
      </c>
      <c r="C67" s="82">
        <v>42270</v>
      </c>
      <c r="D67" s="82">
        <v>56360</v>
      </c>
      <c r="E67" s="82">
        <v>42270</v>
      </c>
      <c r="F67" s="109"/>
    </row>
    <row r="68" spans="1:6" s="79" customFormat="1" ht="18.75" customHeight="1" x14ac:dyDescent="0.2">
      <c r="A68" s="28"/>
      <c r="B68" s="17" t="s">
        <v>2</v>
      </c>
      <c r="C68" s="82"/>
      <c r="D68" s="82"/>
      <c r="E68" s="82"/>
      <c r="F68" s="109"/>
    </row>
    <row r="69" spans="1:6" ht="42" x14ac:dyDescent="0.2">
      <c r="A69" s="100" t="s">
        <v>80</v>
      </c>
      <c r="B69" s="83" t="s">
        <v>1</v>
      </c>
      <c r="C69" s="97">
        <v>42270</v>
      </c>
      <c r="D69" s="97">
        <v>56360</v>
      </c>
      <c r="E69" s="97">
        <v>42270</v>
      </c>
      <c r="F69" s="109"/>
    </row>
    <row r="70" spans="1:6" ht="21" x14ac:dyDescent="0.2">
      <c r="A70" s="98"/>
      <c r="B70" s="83" t="s">
        <v>2</v>
      </c>
      <c r="C70" s="97"/>
      <c r="D70" s="97"/>
      <c r="E70" s="97"/>
      <c r="F70" s="109"/>
    </row>
    <row r="71" spans="1:6" s="79" customFormat="1" ht="18.75" customHeight="1" x14ac:dyDescent="0.2">
      <c r="A71" s="143" t="s">
        <v>191</v>
      </c>
      <c r="B71" s="17" t="s">
        <v>1</v>
      </c>
      <c r="C71" s="82">
        <v>1007010</v>
      </c>
      <c r="D71" s="82">
        <v>315420</v>
      </c>
      <c r="E71" s="82">
        <v>154870</v>
      </c>
      <c r="F71" s="109"/>
    </row>
    <row r="72" spans="1:6" s="79" customFormat="1" ht="18.75" customHeight="1" x14ac:dyDescent="0.2">
      <c r="A72" s="144"/>
      <c r="B72" s="17" t="s">
        <v>2</v>
      </c>
      <c r="C72" s="82"/>
      <c r="D72" s="82"/>
      <c r="E72" s="82"/>
      <c r="F72" s="109"/>
    </row>
    <row r="73" spans="1:6" s="79" customFormat="1" ht="18.75" customHeight="1" x14ac:dyDescent="0.2">
      <c r="A73" s="143" t="s">
        <v>127</v>
      </c>
      <c r="B73" s="17" t="s">
        <v>1</v>
      </c>
      <c r="C73" s="82">
        <v>25000</v>
      </c>
      <c r="D73" s="82">
        <v>121000</v>
      </c>
      <c r="E73" s="82">
        <v>81800</v>
      </c>
      <c r="F73" s="109"/>
    </row>
    <row r="74" spans="1:6" s="79" customFormat="1" ht="18.75" customHeight="1" x14ac:dyDescent="0.2">
      <c r="A74" s="144"/>
      <c r="B74" s="17" t="s">
        <v>2</v>
      </c>
      <c r="C74" s="82"/>
      <c r="D74" s="82"/>
      <c r="E74" s="82"/>
      <c r="F74" s="109"/>
    </row>
    <row r="75" spans="1:6" s="79" customFormat="1" ht="18.75" customHeight="1" x14ac:dyDescent="0.2">
      <c r="A75" s="143" t="s">
        <v>126</v>
      </c>
      <c r="B75" s="17" t="s">
        <v>1</v>
      </c>
      <c r="C75" s="82">
        <v>1032010</v>
      </c>
      <c r="D75" s="82">
        <v>436420</v>
      </c>
      <c r="E75" s="82">
        <v>236670</v>
      </c>
      <c r="F75" s="109"/>
    </row>
    <row r="76" spans="1:6" s="79" customFormat="1" ht="18.75" customHeight="1" x14ac:dyDescent="0.2">
      <c r="A76" s="144"/>
      <c r="B76" s="17" t="s">
        <v>2</v>
      </c>
      <c r="C76" s="82"/>
      <c r="D76" s="82"/>
      <c r="E76" s="82"/>
      <c r="F76" s="109"/>
    </row>
    <row r="77" spans="1:6" ht="21" x14ac:dyDescent="0.2">
      <c r="A77" s="27"/>
      <c r="B77" s="27"/>
      <c r="C77" s="1"/>
      <c r="D77" s="1"/>
      <c r="E77" s="1"/>
    </row>
    <row r="78" spans="1:6" ht="21" x14ac:dyDescent="0.2">
      <c r="A78" s="10" t="s">
        <v>4</v>
      </c>
      <c r="B78" s="27"/>
      <c r="C78" s="1"/>
      <c r="D78" s="1"/>
      <c r="E78" s="1"/>
    </row>
    <row r="79" spans="1:6" ht="21" x14ac:dyDescent="0.2">
      <c r="B79" s="27"/>
      <c r="C79" s="1"/>
      <c r="D79" s="1"/>
      <c r="E79" s="1"/>
    </row>
    <row r="80" spans="1:6" ht="21" x14ac:dyDescent="0.2">
      <c r="A80" s="10"/>
      <c r="B80" s="27"/>
      <c r="C80" s="1"/>
      <c r="D80" s="1"/>
      <c r="E80" s="1"/>
    </row>
    <row r="81" spans="3:3" x14ac:dyDescent="0.2">
      <c r="C81" s="103"/>
    </row>
    <row r="83" spans="3:3" x14ac:dyDescent="0.2">
      <c r="C83" s="103"/>
    </row>
  </sheetData>
  <mergeCells count="5">
    <mergeCell ref="A1:C1"/>
    <mergeCell ref="A5:A6"/>
    <mergeCell ref="A71:A72"/>
    <mergeCell ref="A73:A74"/>
    <mergeCell ref="A75:A76"/>
  </mergeCells>
  <printOptions horizontalCentered="1"/>
  <pageMargins left="0.39370078740157483" right="0.39370078740157483" top="0.74803149606299213" bottom="0.39370078740157483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BF7A-F977-4E5F-90A4-625494DA9243}">
  <dimension ref="A1:F108"/>
  <sheetViews>
    <sheetView zoomScale="70" zoomScaleNormal="70" workbookViewId="0">
      <selection activeCell="D11" sqref="D11"/>
    </sheetView>
  </sheetViews>
  <sheetFormatPr defaultRowHeight="14.25" x14ac:dyDescent="0.2"/>
  <cols>
    <col min="1" max="1" width="58.875" customWidth="1"/>
    <col min="2" max="2" width="9.625" customWidth="1"/>
    <col min="3" max="5" width="52.5" customWidth="1"/>
    <col min="6" max="6" width="14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86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21" x14ac:dyDescent="0.2">
      <c r="A7" s="29" t="s">
        <v>125</v>
      </c>
      <c r="B7" s="37"/>
      <c r="C7" s="78"/>
      <c r="D7" s="78"/>
      <c r="E7" s="78"/>
    </row>
    <row r="8" spans="1:6" s="79" customFormat="1" ht="21" x14ac:dyDescent="0.2">
      <c r="A8" s="16" t="s">
        <v>187</v>
      </c>
      <c r="B8" s="17" t="s">
        <v>1</v>
      </c>
      <c r="C8" s="82">
        <v>6936400</v>
      </c>
      <c r="D8" s="82">
        <v>206200</v>
      </c>
      <c r="E8" s="82">
        <v>271500</v>
      </c>
      <c r="F8" s="109"/>
    </row>
    <row r="9" spans="1:6" s="79" customFormat="1" ht="21" x14ac:dyDescent="0.2">
      <c r="A9" s="18"/>
      <c r="B9" s="17" t="s">
        <v>2</v>
      </c>
      <c r="C9" s="82"/>
      <c r="D9" s="82"/>
      <c r="E9" s="82"/>
      <c r="F9" s="109"/>
    </row>
    <row r="10" spans="1:6" s="79" customFormat="1" ht="21" x14ac:dyDescent="0.2">
      <c r="A10" s="16" t="s">
        <v>114</v>
      </c>
      <c r="B10" s="17" t="s">
        <v>1</v>
      </c>
      <c r="C10" s="82">
        <v>6936400</v>
      </c>
      <c r="D10" s="82">
        <v>200600</v>
      </c>
      <c r="E10" s="82">
        <v>271500</v>
      </c>
      <c r="F10" s="109"/>
    </row>
    <row r="11" spans="1:6" s="79" customFormat="1" ht="21" x14ac:dyDescent="0.2">
      <c r="A11" s="28"/>
      <c r="B11" s="17" t="s">
        <v>2</v>
      </c>
      <c r="C11" s="82"/>
      <c r="D11" s="82"/>
      <c r="E11" s="82"/>
      <c r="F11" s="109"/>
    </row>
    <row r="12" spans="1:6" ht="21" x14ac:dyDescent="0.2">
      <c r="A12" s="19" t="s">
        <v>115</v>
      </c>
      <c r="B12" s="20"/>
      <c r="C12" s="86"/>
      <c r="D12" s="86"/>
      <c r="E12" s="86"/>
      <c r="F12" s="109"/>
    </row>
    <row r="13" spans="1:6" ht="21" x14ac:dyDescent="0.2">
      <c r="A13" s="21" t="s">
        <v>116</v>
      </c>
      <c r="B13" s="20"/>
      <c r="C13" s="86"/>
      <c r="D13" s="86"/>
      <c r="E13" s="86"/>
      <c r="F13" s="109"/>
    </row>
    <row r="14" spans="1:6" ht="21" x14ac:dyDescent="0.2">
      <c r="A14" s="22" t="s">
        <v>22</v>
      </c>
      <c r="B14" s="23" t="s">
        <v>1</v>
      </c>
      <c r="C14" s="86">
        <v>0</v>
      </c>
      <c r="D14" s="86">
        <v>14000</v>
      </c>
      <c r="E14" s="86">
        <v>213000</v>
      </c>
      <c r="F14" s="109"/>
    </row>
    <row r="15" spans="1:6" ht="21" x14ac:dyDescent="0.2">
      <c r="A15" s="21" t="s">
        <v>117</v>
      </c>
      <c r="B15" s="20"/>
      <c r="C15" s="86"/>
      <c r="D15" s="86"/>
      <c r="E15" s="86"/>
      <c r="F15" s="109"/>
    </row>
    <row r="16" spans="1:6" ht="21" x14ac:dyDescent="0.2">
      <c r="A16" s="22" t="s">
        <v>24</v>
      </c>
      <c r="B16" s="23" t="s">
        <v>1</v>
      </c>
      <c r="C16" s="86">
        <v>12200</v>
      </c>
      <c r="D16" s="86">
        <v>12000</v>
      </c>
      <c r="E16" s="86">
        <v>12000</v>
      </c>
      <c r="F16" s="109"/>
    </row>
    <row r="17" spans="1:6" ht="21" x14ac:dyDescent="0.2">
      <c r="A17" s="22" t="s">
        <v>25</v>
      </c>
      <c r="B17" s="23" t="s">
        <v>1</v>
      </c>
      <c r="C17" s="86">
        <v>12800</v>
      </c>
      <c r="D17" s="86">
        <v>0</v>
      </c>
      <c r="E17" s="86">
        <v>0</v>
      </c>
      <c r="F17" s="109"/>
    </row>
    <row r="18" spans="1:6" ht="21" x14ac:dyDescent="0.2">
      <c r="A18" s="71" t="s">
        <v>87</v>
      </c>
      <c r="B18" s="23" t="s">
        <v>1</v>
      </c>
      <c r="C18" s="101">
        <v>2268000</v>
      </c>
      <c r="D18" s="86">
        <v>0</v>
      </c>
      <c r="E18" s="86">
        <v>0</v>
      </c>
      <c r="F18" s="109"/>
    </row>
    <row r="19" spans="1:6" ht="21" x14ac:dyDescent="0.2">
      <c r="A19" s="71" t="s">
        <v>155</v>
      </c>
      <c r="B19" s="23" t="s">
        <v>1</v>
      </c>
      <c r="C19" s="101">
        <v>4514400</v>
      </c>
      <c r="D19" s="86">
        <v>0</v>
      </c>
      <c r="E19" s="86">
        <v>0</v>
      </c>
      <c r="F19" s="109"/>
    </row>
    <row r="20" spans="1:6" ht="21" x14ac:dyDescent="0.2">
      <c r="A20" s="21" t="s">
        <v>119</v>
      </c>
      <c r="B20" s="20"/>
      <c r="C20" s="86"/>
      <c r="D20" s="86"/>
      <c r="E20" s="86"/>
      <c r="F20" s="109"/>
    </row>
    <row r="21" spans="1:6" ht="21" x14ac:dyDescent="0.2">
      <c r="A21" s="22" t="s">
        <v>26</v>
      </c>
      <c r="B21" s="23" t="s">
        <v>1</v>
      </c>
      <c r="C21" s="101">
        <v>80400</v>
      </c>
      <c r="D21" s="86">
        <v>0</v>
      </c>
      <c r="E21" s="86">
        <v>0</v>
      </c>
      <c r="F21" s="109"/>
    </row>
    <row r="22" spans="1:6" ht="21" x14ac:dyDescent="0.2">
      <c r="A22" s="22" t="s">
        <v>27</v>
      </c>
      <c r="B22" s="23" t="s">
        <v>1</v>
      </c>
      <c r="C22" s="86">
        <v>23000</v>
      </c>
      <c r="D22" s="86">
        <v>23500</v>
      </c>
      <c r="E22" s="86">
        <v>23500</v>
      </c>
      <c r="F22" s="109"/>
    </row>
    <row r="23" spans="1:6" ht="21" x14ac:dyDescent="0.2">
      <c r="A23" s="22" t="s">
        <v>28</v>
      </c>
      <c r="B23" s="36" t="s">
        <v>1</v>
      </c>
      <c r="C23" s="86">
        <v>15000</v>
      </c>
      <c r="D23" s="86">
        <v>15000</v>
      </c>
      <c r="E23" s="86">
        <v>15000</v>
      </c>
      <c r="F23" s="109"/>
    </row>
    <row r="24" spans="1:6" ht="21" x14ac:dyDescent="0.2">
      <c r="A24" s="25" t="s">
        <v>29</v>
      </c>
      <c r="B24" s="36" t="s">
        <v>1</v>
      </c>
      <c r="C24" s="86">
        <v>8000</v>
      </c>
      <c r="D24" s="86">
        <v>8000</v>
      </c>
      <c r="E24" s="86">
        <v>8000</v>
      </c>
      <c r="F24" s="109"/>
    </row>
    <row r="25" spans="1:6" ht="21" x14ac:dyDescent="0.2">
      <c r="A25" s="113" t="s">
        <v>21</v>
      </c>
      <c r="B25" s="36" t="s">
        <v>1</v>
      </c>
      <c r="C25" s="86">
        <v>2600</v>
      </c>
      <c r="D25" s="86">
        <v>0</v>
      </c>
      <c r="E25" s="86">
        <v>0</v>
      </c>
      <c r="F25" s="109"/>
    </row>
    <row r="26" spans="1:6" ht="21" x14ac:dyDescent="0.2">
      <c r="A26" s="22" t="s">
        <v>88</v>
      </c>
      <c r="B26" s="36" t="s">
        <v>1</v>
      </c>
      <c r="C26" s="86">
        <v>0</v>
      </c>
      <c r="D26" s="86">
        <v>18000</v>
      </c>
      <c r="E26" s="86">
        <v>0</v>
      </c>
      <c r="F26" s="109"/>
    </row>
    <row r="27" spans="1:6" ht="21" x14ac:dyDescent="0.2">
      <c r="A27" s="22" t="s">
        <v>89</v>
      </c>
      <c r="B27" s="36" t="s">
        <v>1</v>
      </c>
      <c r="C27" s="86">
        <v>0</v>
      </c>
      <c r="D27" s="86">
        <v>27000</v>
      </c>
      <c r="E27" s="86">
        <v>0</v>
      </c>
      <c r="F27" s="109"/>
    </row>
    <row r="28" spans="1:6" ht="21" x14ac:dyDescent="0.2">
      <c r="A28" s="22" t="s">
        <v>90</v>
      </c>
      <c r="B28" s="23" t="s">
        <v>1</v>
      </c>
      <c r="C28" s="86">
        <v>0</v>
      </c>
      <c r="D28" s="86">
        <v>14500</v>
      </c>
      <c r="E28" s="86">
        <v>0</v>
      </c>
      <c r="F28" s="109"/>
    </row>
    <row r="29" spans="1:6" ht="21" x14ac:dyDescent="0.2">
      <c r="A29" s="71" t="s">
        <v>91</v>
      </c>
      <c r="B29" s="23" t="s">
        <v>1</v>
      </c>
      <c r="C29" s="86">
        <v>0</v>
      </c>
      <c r="D29" s="86">
        <v>27000</v>
      </c>
      <c r="E29" s="86">
        <v>0</v>
      </c>
      <c r="F29" s="109"/>
    </row>
    <row r="30" spans="1:6" ht="21" x14ac:dyDescent="0.2">
      <c r="A30" s="72" t="s">
        <v>156</v>
      </c>
      <c r="B30" s="23" t="s">
        <v>1</v>
      </c>
      <c r="C30" s="86">
        <v>0</v>
      </c>
      <c r="D30" s="86">
        <v>41600</v>
      </c>
      <c r="E30" s="86">
        <v>0</v>
      </c>
      <c r="F30" s="109"/>
    </row>
    <row r="31" spans="1:6" s="79" customFormat="1" ht="21" x14ac:dyDescent="0.2">
      <c r="A31" s="29" t="s">
        <v>121</v>
      </c>
      <c r="B31" s="17" t="s">
        <v>1</v>
      </c>
      <c r="C31" s="82">
        <v>0</v>
      </c>
      <c r="D31" s="82">
        <v>5600</v>
      </c>
      <c r="E31" s="82">
        <v>0</v>
      </c>
      <c r="F31" s="109"/>
    </row>
    <row r="32" spans="1:6" s="79" customFormat="1" ht="21" x14ac:dyDescent="0.2">
      <c r="A32" s="34"/>
      <c r="B32" s="17" t="s">
        <v>2</v>
      </c>
      <c r="C32" s="82"/>
      <c r="D32" s="82"/>
      <c r="E32" s="82"/>
      <c r="F32" s="109"/>
    </row>
    <row r="33" spans="1:6" ht="21" x14ac:dyDescent="0.2">
      <c r="A33" s="44" t="s">
        <v>94</v>
      </c>
      <c r="B33" s="36" t="s">
        <v>1</v>
      </c>
      <c r="C33" s="86">
        <v>0</v>
      </c>
      <c r="D33" s="86">
        <v>5600</v>
      </c>
      <c r="E33" s="86">
        <v>0</v>
      </c>
      <c r="F33" s="109"/>
    </row>
    <row r="34" spans="1:6" ht="21" x14ac:dyDescent="0.2">
      <c r="A34" s="70"/>
      <c r="B34" s="43" t="s">
        <v>2</v>
      </c>
      <c r="C34" s="86"/>
      <c r="D34" s="86"/>
      <c r="E34" s="86"/>
      <c r="F34" s="109"/>
    </row>
    <row r="35" spans="1:6" ht="21" x14ac:dyDescent="0.2">
      <c r="A35" s="41"/>
      <c r="B35" s="73"/>
      <c r="C35" s="110"/>
      <c r="D35" s="110"/>
      <c r="E35" s="124"/>
      <c r="F35" s="109"/>
    </row>
    <row r="36" spans="1:6" ht="21" x14ac:dyDescent="0.2">
      <c r="A36" s="41"/>
      <c r="B36" s="73"/>
      <c r="C36" s="110"/>
      <c r="D36" s="110"/>
      <c r="E36" s="124"/>
      <c r="F36" s="109"/>
    </row>
    <row r="37" spans="1:6" ht="21" x14ac:dyDescent="0.2">
      <c r="A37" s="10" t="s">
        <v>4</v>
      </c>
      <c r="B37" s="73"/>
      <c r="C37" s="110"/>
      <c r="D37" s="110"/>
      <c r="E37" s="124"/>
      <c r="F37" s="109"/>
    </row>
    <row r="38" spans="1:6" ht="21" x14ac:dyDescent="0.2">
      <c r="A38" s="41"/>
      <c r="B38" s="73"/>
      <c r="C38" s="110"/>
      <c r="D38" s="110"/>
      <c r="E38" s="124"/>
      <c r="F38" s="109"/>
    </row>
    <row r="39" spans="1:6" ht="21" x14ac:dyDescent="0.2">
      <c r="A39" s="41"/>
      <c r="B39" s="73"/>
      <c r="C39" s="110"/>
      <c r="D39" s="110"/>
      <c r="E39" s="124"/>
      <c r="F39" s="109"/>
    </row>
    <row r="40" spans="1:6" ht="21" x14ac:dyDescent="0.2">
      <c r="A40" s="41"/>
      <c r="B40" s="73"/>
      <c r="C40" s="110"/>
      <c r="D40" s="110"/>
      <c r="E40" s="124"/>
      <c r="F40" s="109"/>
    </row>
    <row r="41" spans="1:6" ht="21" x14ac:dyDescent="0.2">
      <c r="A41" s="41"/>
      <c r="B41" s="73"/>
      <c r="C41" s="110"/>
      <c r="D41" s="110"/>
      <c r="E41" s="124"/>
      <c r="F41" s="109"/>
    </row>
    <row r="42" spans="1:6" ht="21" x14ac:dyDescent="0.2">
      <c r="A42" s="41"/>
      <c r="B42" s="73"/>
      <c r="C42" s="110"/>
      <c r="D42" s="110"/>
      <c r="E42" s="124"/>
      <c r="F42" s="109"/>
    </row>
    <row r="43" spans="1:6" s="79" customFormat="1" ht="21" x14ac:dyDescent="0.2">
      <c r="A43" s="16" t="s">
        <v>188</v>
      </c>
      <c r="B43" s="17" t="s">
        <v>1</v>
      </c>
      <c r="C43" s="82">
        <v>9607700</v>
      </c>
      <c r="D43" s="82">
        <v>11886000</v>
      </c>
      <c r="E43" s="82">
        <v>3965800</v>
      </c>
      <c r="F43" s="109"/>
    </row>
    <row r="44" spans="1:6" s="79" customFormat="1" ht="19.5" customHeight="1" x14ac:dyDescent="0.2">
      <c r="A44" s="18"/>
      <c r="B44" s="17" t="s">
        <v>2</v>
      </c>
      <c r="C44" s="82"/>
      <c r="D44" s="82"/>
      <c r="E44" s="82"/>
      <c r="F44" s="109"/>
    </row>
    <row r="45" spans="1:6" s="79" customFormat="1" ht="21" x14ac:dyDescent="0.2">
      <c r="A45" s="16" t="s">
        <v>114</v>
      </c>
      <c r="B45" s="17" t="s">
        <v>1</v>
      </c>
      <c r="C45" s="82">
        <v>2823000</v>
      </c>
      <c r="D45" s="82">
        <v>2313600</v>
      </c>
      <c r="E45" s="82">
        <v>2364000</v>
      </c>
      <c r="F45" s="109"/>
    </row>
    <row r="46" spans="1:6" s="79" customFormat="1" ht="19.5" customHeight="1" x14ac:dyDescent="0.2">
      <c r="A46" s="28"/>
      <c r="B46" s="17" t="s">
        <v>2</v>
      </c>
      <c r="C46" s="82"/>
      <c r="D46" s="82"/>
      <c r="E46" s="82"/>
      <c r="F46" s="109"/>
    </row>
    <row r="47" spans="1:6" ht="21" x14ac:dyDescent="0.2">
      <c r="A47" s="19" t="s">
        <v>115</v>
      </c>
      <c r="B47" s="20"/>
      <c r="C47" s="86"/>
      <c r="D47" s="86"/>
      <c r="E47" s="86"/>
      <c r="F47" s="109"/>
    </row>
    <row r="48" spans="1:6" ht="21" x14ac:dyDescent="0.2">
      <c r="A48" s="21" t="s">
        <v>116</v>
      </c>
      <c r="B48" s="23"/>
      <c r="C48" s="86"/>
      <c r="D48" s="86"/>
      <c r="E48" s="86"/>
      <c r="F48" s="109"/>
    </row>
    <row r="49" spans="1:6" ht="21" x14ac:dyDescent="0.2">
      <c r="A49" s="22" t="s">
        <v>95</v>
      </c>
      <c r="B49" s="23" t="s">
        <v>1</v>
      </c>
      <c r="C49" s="86">
        <v>648000</v>
      </c>
      <c r="D49" s="86">
        <v>648000</v>
      </c>
      <c r="E49" s="86">
        <v>864000</v>
      </c>
      <c r="F49" s="109"/>
    </row>
    <row r="50" spans="1:6" ht="21" x14ac:dyDescent="0.2">
      <c r="A50" s="21" t="s">
        <v>117</v>
      </c>
      <c r="B50" s="20"/>
      <c r="C50" s="86"/>
      <c r="D50" s="86"/>
      <c r="E50" s="86"/>
      <c r="F50" s="109"/>
    </row>
    <row r="51" spans="1:6" ht="21" x14ac:dyDescent="0.2">
      <c r="A51" s="22" t="s">
        <v>96</v>
      </c>
      <c r="B51" s="23" t="s">
        <v>1</v>
      </c>
      <c r="C51" s="86">
        <v>180000</v>
      </c>
      <c r="D51" s="86">
        <v>0</v>
      </c>
      <c r="E51" s="86">
        <v>0</v>
      </c>
      <c r="F51" s="109"/>
    </row>
    <row r="52" spans="1:6" ht="21" x14ac:dyDescent="0.2">
      <c r="A52" s="22" t="s">
        <v>97</v>
      </c>
      <c r="B52" s="23" t="s">
        <v>1</v>
      </c>
      <c r="C52" s="86">
        <v>1500000</v>
      </c>
      <c r="D52" s="86">
        <v>1500000</v>
      </c>
      <c r="E52" s="86">
        <v>1500000</v>
      </c>
      <c r="F52" s="109"/>
    </row>
    <row r="53" spans="1:6" ht="21" x14ac:dyDescent="0.2">
      <c r="A53" s="22" t="s">
        <v>98</v>
      </c>
      <c r="B53" s="23" t="s">
        <v>1</v>
      </c>
      <c r="C53" s="86">
        <v>116000</v>
      </c>
      <c r="D53" s="86">
        <v>0</v>
      </c>
      <c r="E53" s="86">
        <v>0</v>
      </c>
      <c r="F53" s="109"/>
    </row>
    <row r="54" spans="1:6" ht="21" x14ac:dyDescent="0.2">
      <c r="A54" s="22" t="s">
        <v>99</v>
      </c>
      <c r="B54" s="36" t="s">
        <v>1</v>
      </c>
      <c r="C54" s="86">
        <v>379000</v>
      </c>
      <c r="D54" s="86">
        <v>0</v>
      </c>
      <c r="E54" s="86">
        <v>0</v>
      </c>
      <c r="F54" s="109"/>
    </row>
    <row r="55" spans="1:6" ht="21" x14ac:dyDescent="0.2">
      <c r="A55" s="21" t="s">
        <v>119</v>
      </c>
      <c r="B55" s="43"/>
      <c r="C55" s="86"/>
      <c r="D55" s="86"/>
      <c r="E55" s="86"/>
      <c r="F55" s="109"/>
    </row>
    <row r="56" spans="1:6" ht="21" x14ac:dyDescent="0.2">
      <c r="A56" s="25" t="s">
        <v>100</v>
      </c>
      <c r="B56" s="36" t="s">
        <v>1</v>
      </c>
      <c r="C56" s="86">
        <v>0</v>
      </c>
      <c r="D56" s="86">
        <v>165600</v>
      </c>
      <c r="E56" s="86">
        <v>0</v>
      </c>
      <c r="F56" s="109"/>
    </row>
    <row r="57" spans="1:6" ht="21" x14ac:dyDescent="0.2">
      <c r="A57" s="75"/>
      <c r="B57" s="76"/>
      <c r="C57" s="110"/>
      <c r="D57" s="110"/>
      <c r="E57" s="124"/>
      <c r="F57" s="109"/>
    </row>
    <row r="58" spans="1:6" ht="21" x14ac:dyDescent="0.2">
      <c r="A58" s="75"/>
      <c r="B58" s="76"/>
      <c r="C58" s="110"/>
      <c r="D58" s="110"/>
      <c r="E58" s="124"/>
      <c r="F58" s="109"/>
    </row>
    <row r="59" spans="1:6" ht="21" x14ac:dyDescent="0.2">
      <c r="A59" s="75"/>
      <c r="B59" s="76"/>
      <c r="C59" s="110"/>
      <c r="D59" s="110"/>
      <c r="E59" s="124"/>
      <c r="F59" s="109"/>
    </row>
    <row r="60" spans="1:6" ht="21" x14ac:dyDescent="0.2">
      <c r="A60" s="75"/>
      <c r="B60" s="76"/>
      <c r="C60" s="110"/>
      <c r="D60" s="110"/>
      <c r="E60" s="124"/>
      <c r="F60" s="109"/>
    </row>
    <row r="61" spans="1:6" s="79" customFormat="1" ht="21" x14ac:dyDescent="0.2">
      <c r="A61" s="33" t="s">
        <v>157</v>
      </c>
      <c r="B61" s="17" t="s">
        <v>1</v>
      </c>
      <c r="C61" s="82">
        <v>5186800</v>
      </c>
      <c r="D61" s="82">
        <v>6087800</v>
      </c>
      <c r="E61" s="82">
        <v>0</v>
      </c>
      <c r="F61" s="109"/>
    </row>
    <row r="62" spans="1:6" s="79" customFormat="1" ht="19.5" customHeight="1" x14ac:dyDescent="0.2">
      <c r="A62" s="34"/>
      <c r="B62" s="17" t="s">
        <v>2</v>
      </c>
      <c r="C62" s="82"/>
      <c r="D62" s="82"/>
      <c r="E62" s="82"/>
      <c r="F62" s="109"/>
    </row>
    <row r="63" spans="1:6" ht="21" x14ac:dyDescent="0.2">
      <c r="A63" s="54" t="s">
        <v>92</v>
      </c>
      <c r="B63" s="43" t="s">
        <v>1</v>
      </c>
      <c r="C63" s="86">
        <v>1186800</v>
      </c>
      <c r="D63" s="86">
        <v>1186800</v>
      </c>
      <c r="E63" s="86">
        <v>0</v>
      </c>
      <c r="F63" s="109"/>
    </row>
    <row r="64" spans="1:6" ht="19.5" customHeight="1" x14ac:dyDescent="0.2">
      <c r="A64" s="53"/>
      <c r="B64" s="43" t="s">
        <v>2</v>
      </c>
      <c r="C64" s="86"/>
      <c r="D64" s="86"/>
      <c r="E64" s="86"/>
      <c r="F64" s="109"/>
    </row>
    <row r="65" spans="1:6" ht="21" x14ac:dyDescent="0.2">
      <c r="A65" s="54" t="s">
        <v>93</v>
      </c>
      <c r="B65" s="43" t="s">
        <v>1</v>
      </c>
      <c r="C65" s="86">
        <v>4000000</v>
      </c>
      <c r="D65" s="86">
        <v>4901000</v>
      </c>
      <c r="E65" s="86">
        <v>0</v>
      </c>
      <c r="F65" s="109"/>
    </row>
    <row r="66" spans="1:6" ht="19.5" customHeight="1" x14ac:dyDescent="0.2">
      <c r="A66" s="70"/>
      <c r="B66" s="43" t="s">
        <v>2</v>
      </c>
      <c r="C66" s="86"/>
      <c r="D66" s="86"/>
      <c r="E66" s="86"/>
      <c r="F66" s="109"/>
    </row>
    <row r="67" spans="1:6" s="79" customFormat="1" ht="21" x14ac:dyDescent="0.2">
      <c r="A67" s="33" t="s">
        <v>30</v>
      </c>
      <c r="B67" s="17" t="s">
        <v>1</v>
      </c>
      <c r="C67" s="82">
        <v>1597900</v>
      </c>
      <c r="D67" s="82">
        <v>3484600</v>
      </c>
      <c r="E67" s="82">
        <v>1601800</v>
      </c>
      <c r="F67" s="109"/>
    </row>
    <row r="68" spans="1:6" s="79" customFormat="1" ht="19.5" customHeight="1" x14ac:dyDescent="0.2">
      <c r="A68" s="34"/>
      <c r="B68" s="17" t="s">
        <v>2</v>
      </c>
      <c r="C68" s="82"/>
      <c r="D68" s="82"/>
      <c r="E68" s="82"/>
      <c r="F68" s="109"/>
    </row>
    <row r="69" spans="1:6" ht="42" x14ac:dyDescent="0.2">
      <c r="A69" s="52" t="s">
        <v>101</v>
      </c>
      <c r="B69" s="43" t="s">
        <v>1</v>
      </c>
      <c r="C69" s="86">
        <v>0</v>
      </c>
      <c r="D69" s="86">
        <v>113000</v>
      </c>
      <c r="E69" s="86">
        <v>0</v>
      </c>
      <c r="F69" s="109"/>
    </row>
    <row r="70" spans="1:6" ht="21" x14ac:dyDescent="0.2">
      <c r="A70" s="53"/>
      <c r="B70" s="43" t="s">
        <v>2</v>
      </c>
      <c r="C70" s="86"/>
      <c r="D70" s="86"/>
      <c r="E70" s="86"/>
      <c r="F70" s="109"/>
    </row>
    <row r="71" spans="1:6" ht="21" x14ac:dyDescent="0.2">
      <c r="A71" s="52" t="s">
        <v>102</v>
      </c>
      <c r="B71" s="43" t="s">
        <v>1</v>
      </c>
      <c r="C71" s="86">
        <v>0</v>
      </c>
      <c r="D71" s="86">
        <v>29800</v>
      </c>
      <c r="E71" s="86">
        <v>0</v>
      </c>
      <c r="F71" s="109"/>
    </row>
    <row r="72" spans="1:6" ht="21" x14ac:dyDescent="0.2">
      <c r="A72" s="53"/>
      <c r="B72" s="43" t="s">
        <v>2</v>
      </c>
      <c r="C72" s="86"/>
      <c r="D72" s="86"/>
      <c r="E72" s="86"/>
      <c r="F72" s="109"/>
    </row>
    <row r="73" spans="1:6" ht="42" x14ac:dyDescent="0.2">
      <c r="A73" s="52" t="s">
        <v>103</v>
      </c>
      <c r="B73" s="43" t="s">
        <v>1</v>
      </c>
      <c r="C73" s="86">
        <v>81300</v>
      </c>
      <c r="D73" s="86">
        <v>0</v>
      </c>
      <c r="E73" s="86">
        <v>0</v>
      </c>
      <c r="F73" s="109"/>
    </row>
    <row r="74" spans="1:6" ht="21" x14ac:dyDescent="0.2">
      <c r="A74" s="53"/>
      <c r="B74" s="43" t="s">
        <v>2</v>
      </c>
      <c r="C74" s="86"/>
      <c r="D74" s="86"/>
      <c r="E74" s="86"/>
      <c r="F74" s="109"/>
    </row>
    <row r="75" spans="1:6" ht="21" x14ac:dyDescent="0.2">
      <c r="A75" s="74"/>
      <c r="B75" s="73"/>
      <c r="C75" s="110"/>
      <c r="D75" s="110"/>
      <c r="E75" s="124"/>
      <c r="F75" s="109"/>
    </row>
    <row r="76" spans="1:6" ht="42" x14ac:dyDescent="0.2">
      <c r="A76" s="52" t="s">
        <v>104</v>
      </c>
      <c r="B76" s="43" t="s">
        <v>1</v>
      </c>
      <c r="C76" s="86">
        <v>19900</v>
      </c>
      <c r="D76" s="86">
        <v>0</v>
      </c>
      <c r="E76" s="86">
        <v>0</v>
      </c>
      <c r="F76" s="109"/>
    </row>
    <row r="77" spans="1:6" ht="21" x14ac:dyDescent="0.2">
      <c r="A77" s="53"/>
      <c r="B77" s="43" t="s">
        <v>2</v>
      </c>
      <c r="C77" s="86"/>
      <c r="D77" s="86"/>
      <c r="E77" s="86"/>
      <c r="F77" s="109"/>
    </row>
    <row r="78" spans="1:6" ht="21" x14ac:dyDescent="0.2">
      <c r="A78" s="52" t="s">
        <v>105</v>
      </c>
      <c r="B78" s="43" t="s">
        <v>1</v>
      </c>
      <c r="C78" s="86">
        <v>105900</v>
      </c>
      <c r="D78" s="86">
        <v>0</v>
      </c>
      <c r="E78" s="86">
        <v>0</v>
      </c>
      <c r="F78" s="109"/>
    </row>
    <row r="79" spans="1:6" ht="21" x14ac:dyDescent="0.2">
      <c r="A79" s="53"/>
      <c r="B79" s="43" t="s">
        <v>2</v>
      </c>
      <c r="C79" s="86"/>
      <c r="D79" s="86"/>
      <c r="E79" s="86"/>
      <c r="F79" s="109"/>
    </row>
    <row r="80" spans="1:6" ht="63" x14ac:dyDescent="0.2">
      <c r="A80" s="52" t="s">
        <v>113</v>
      </c>
      <c r="B80" s="43" t="s">
        <v>1</v>
      </c>
      <c r="C80" s="86">
        <v>0</v>
      </c>
      <c r="D80" s="86">
        <v>50000</v>
      </c>
      <c r="E80" s="86">
        <v>0</v>
      </c>
      <c r="F80" s="109"/>
    </row>
    <row r="81" spans="1:6" ht="21" x14ac:dyDescent="0.2">
      <c r="A81" s="53"/>
      <c r="B81" s="43" t="s">
        <v>2</v>
      </c>
      <c r="C81" s="86"/>
      <c r="D81" s="86"/>
      <c r="E81" s="86"/>
      <c r="F81" s="109"/>
    </row>
    <row r="82" spans="1:6" ht="63" x14ac:dyDescent="0.2">
      <c r="A82" s="52" t="s">
        <v>158</v>
      </c>
      <c r="B82" s="43" t="s">
        <v>1</v>
      </c>
      <c r="C82" s="86">
        <v>0</v>
      </c>
      <c r="D82" s="86">
        <v>14000</v>
      </c>
      <c r="E82" s="86">
        <v>0</v>
      </c>
      <c r="F82" s="109"/>
    </row>
    <row r="83" spans="1:6" ht="21" x14ac:dyDescent="0.2">
      <c r="A83" s="53"/>
      <c r="B83" s="43" t="s">
        <v>2</v>
      </c>
      <c r="C83" s="86"/>
      <c r="D83" s="86"/>
      <c r="E83" s="86"/>
      <c r="F83" s="109"/>
    </row>
    <row r="84" spans="1:6" ht="21" x14ac:dyDescent="0.2">
      <c r="A84" s="54" t="s">
        <v>107</v>
      </c>
      <c r="B84" s="43" t="s">
        <v>1</v>
      </c>
      <c r="C84" s="86">
        <v>0</v>
      </c>
      <c r="D84" s="86">
        <v>249000</v>
      </c>
      <c r="E84" s="86">
        <v>0</v>
      </c>
      <c r="F84" s="109"/>
    </row>
    <row r="85" spans="1:6" ht="21" x14ac:dyDescent="0.2">
      <c r="A85" s="53"/>
      <c r="B85" s="43" t="s">
        <v>2</v>
      </c>
      <c r="C85" s="86"/>
      <c r="D85" s="86"/>
      <c r="E85" s="86"/>
      <c r="F85" s="109"/>
    </row>
    <row r="86" spans="1:6" ht="21" x14ac:dyDescent="0.2">
      <c r="A86" s="52" t="s">
        <v>159</v>
      </c>
      <c r="B86" s="43" t="s">
        <v>1</v>
      </c>
      <c r="C86" s="86">
        <v>180000</v>
      </c>
      <c r="D86" s="86">
        <v>0</v>
      </c>
      <c r="E86" s="86">
        <v>0</v>
      </c>
      <c r="F86" s="109"/>
    </row>
    <row r="87" spans="1:6" ht="21" x14ac:dyDescent="0.2">
      <c r="A87" s="53"/>
      <c r="B87" s="43" t="s">
        <v>2</v>
      </c>
      <c r="C87" s="86"/>
      <c r="D87" s="86"/>
      <c r="E87" s="86"/>
      <c r="F87" s="109"/>
    </row>
    <row r="88" spans="1:6" ht="42" x14ac:dyDescent="0.2">
      <c r="A88" s="52" t="s">
        <v>106</v>
      </c>
      <c r="B88" s="43" t="s">
        <v>1</v>
      </c>
      <c r="C88" s="86">
        <v>0</v>
      </c>
      <c r="D88" s="86">
        <v>1780200</v>
      </c>
      <c r="E88" s="86">
        <v>0</v>
      </c>
      <c r="F88" s="109"/>
    </row>
    <row r="89" spans="1:6" ht="21" x14ac:dyDescent="0.2">
      <c r="A89" s="53"/>
      <c r="B89" s="43" t="s">
        <v>2</v>
      </c>
      <c r="C89" s="86"/>
      <c r="D89" s="86"/>
      <c r="E89" s="86"/>
      <c r="F89" s="109"/>
    </row>
    <row r="90" spans="1:6" ht="21" x14ac:dyDescent="0.2">
      <c r="A90" s="54" t="s">
        <v>108</v>
      </c>
      <c r="B90" s="43" t="s">
        <v>1</v>
      </c>
      <c r="C90" s="86">
        <v>824400</v>
      </c>
      <c r="D90" s="86">
        <v>824400</v>
      </c>
      <c r="E90" s="86">
        <v>1099200</v>
      </c>
      <c r="F90" s="109"/>
    </row>
    <row r="91" spans="1:6" ht="21" x14ac:dyDescent="0.2">
      <c r="A91" s="53"/>
      <c r="B91" s="43" t="s">
        <v>2</v>
      </c>
      <c r="C91" s="86"/>
      <c r="D91" s="86"/>
      <c r="E91" s="86"/>
      <c r="F91" s="109"/>
    </row>
    <row r="92" spans="1:6" ht="21" x14ac:dyDescent="0.2">
      <c r="A92" s="54" t="s">
        <v>109</v>
      </c>
      <c r="B92" s="43" t="s">
        <v>1</v>
      </c>
      <c r="C92" s="86">
        <v>0</v>
      </c>
      <c r="D92" s="86">
        <v>89400</v>
      </c>
      <c r="E92" s="86">
        <v>0</v>
      </c>
      <c r="F92" s="109"/>
    </row>
    <row r="93" spans="1:6" ht="21" x14ac:dyDescent="0.2">
      <c r="A93" s="53"/>
      <c r="B93" s="43" t="s">
        <v>2</v>
      </c>
      <c r="C93" s="86"/>
      <c r="D93" s="86"/>
      <c r="E93" s="86"/>
      <c r="F93" s="109"/>
    </row>
    <row r="94" spans="1:6" ht="21" x14ac:dyDescent="0.2">
      <c r="A94" s="54" t="s">
        <v>110</v>
      </c>
      <c r="B94" s="43" t="s">
        <v>1</v>
      </c>
      <c r="C94" s="86">
        <v>334800</v>
      </c>
      <c r="D94" s="86">
        <v>334800</v>
      </c>
      <c r="E94" s="86">
        <v>446400</v>
      </c>
      <c r="F94" s="109"/>
    </row>
    <row r="95" spans="1:6" ht="21" x14ac:dyDescent="0.2">
      <c r="A95" s="53"/>
      <c r="B95" s="43" t="s">
        <v>2</v>
      </c>
      <c r="C95" s="86"/>
      <c r="D95" s="86"/>
      <c r="E95" s="86"/>
      <c r="F95" s="109"/>
    </row>
    <row r="96" spans="1:6" ht="21" x14ac:dyDescent="0.2">
      <c r="A96" s="52" t="s">
        <v>111</v>
      </c>
      <c r="B96" s="43" t="s">
        <v>1</v>
      </c>
      <c r="C96" s="86">
        <v>0</v>
      </c>
      <c r="D96" s="86">
        <v>0</v>
      </c>
      <c r="E96" s="86">
        <v>56200</v>
      </c>
      <c r="F96" s="109"/>
    </row>
    <row r="97" spans="1:6" ht="21" x14ac:dyDescent="0.2">
      <c r="A97" s="53"/>
      <c r="B97" s="43" t="s">
        <v>2</v>
      </c>
      <c r="C97" s="86"/>
      <c r="D97" s="86"/>
      <c r="E97" s="86"/>
      <c r="F97" s="109"/>
    </row>
    <row r="98" spans="1:6" ht="21" x14ac:dyDescent="0.2">
      <c r="A98" s="52" t="s">
        <v>112</v>
      </c>
      <c r="B98" s="43" t="s">
        <v>1</v>
      </c>
      <c r="C98" s="86">
        <v>51600</v>
      </c>
      <c r="D98" s="86">
        <v>0</v>
      </c>
      <c r="E98" s="86">
        <v>0</v>
      </c>
      <c r="F98" s="109"/>
    </row>
    <row r="99" spans="1:6" ht="21" x14ac:dyDescent="0.2">
      <c r="A99" s="53"/>
      <c r="B99" s="43" t="s">
        <v>2</v>
      </c>
      <c r="C99" s="86"/>
      <c r="D99" s="86"/>
      <c r="E99" s="86"/>
      <c r="F99" s="109"/>
    </row>
    <row r="100" spans="1:6" s="79" customFormat="1" ht="21" x14ac:dyDescent="0.2">
      <c r="A100" s="143" t="s">
        <v>126</v>
      </c>
      <c r="B100" s="17" t="s">
        <v>1</v>
      </c>
      <c r="C100" s="82">
        <v>16544100</v>
      </c>
      <c r="D100" s="82">
        <v>12092200</v>
      </c>
      <c r="E100" s="82">
        <v>4237300</v>
      </c>
      <c r="F100" s="109"/>
    </row>
    <row r="101" spans="1:6" s="79" customFormat="1" ht="21" x14ac:dyDescent="0.2">
      <c r="A101" s="144"/>
      <c r="B101" s="17" t="s">
        <v>2</v>
      </c>
      <c r="C101" s="82"/>
      <c r="D101" s="82"/>
      <c r="E101" s="82"/>
      <c r="F101" s="109"/>
    </row>
    <row r="102" spans="1:6" ht="21" x14ac:dyDescent="0.2">
      <c r="A102" s="27"/>
      <c r="B102" s="27"/>
      <c r="C102" s="1"/>
      <c r="D102" s="1"/>
      <c r="E102" s="1"/>
    </row>
    <row r="103" spans="1:6" ht="21" x14ac:dyDescent="0.2">
      <c r="A103" s="27"/>
      <c r="B103" s="27"/>
      <c r="C103" s="1"/>
      <c r="D103" s="1"/>
      <c r="E103" s="1"/>
    </row>
    <row r="104" spans="1:6" ht="21" x14ac:dyDescent="0.2">
      <c r="A104" s="10" t="s">
        <v>4</v>
      </c>
      <c r="B104" s="27"/>
      <c r="C104" s="1"/>
      <c r="D104" s="1"/>
      <c r="E104" s="1"/>
    </row>
    <row r="106" spans="1:6" x14ac:dyDescent="0.2">
      <c r="C106" s="103"/>
    </row>
    <row r="108" spans="1:6" x14ac:dyDescent="0.2">
      <c r="C108" s="103"/>
    </row>
  </sheetData>
  <mergeCells count="3">
    <mergeCell ref="A1:C1"/>
    <mergeCell ref="A5:A6"/>
    <mergeCell ref="A100:A101"/>
  </mergeCells>
  <printOptions horizontalCentered="1"/>
  <pageMargins left="0.39370078740157483" right="0.39370078740157483" top="0.74803149606299213" bottom="0.39370078740157483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1"/>
  <sheetViews>
    <sheetView zoomScale="70" zoomScaleNormal="70" workbookViewId="0">
      <selection activeCell="V8" sqref="V8"/>
    </sheetView>
  </sheetViews>
  <sheetFormatPr defaultRowHeight="21" x14ac:dyDescent="0.35"/>
  <cols>
    <col min="1" max="1" width="36.125" style="3" customWidth="1"/>
    <col min="2" max="2" width="1.125" style="5" customWidth="1"/>
    <col min="3" max="3" width="7.375" style="3" customWidth="1"/>
    <col min="4" max="4" width="15.875" style="3" customWidth="1"/>
    <col min="5" max="7" width="10.25" style="3" customWidth="1"/>
    <col min="8" max="8" width="2.125" style="3" customWidth="1"/>
    <col min="9" max="9" width="3.75" style="3" hidden="1" customWidth="1"/>
    <col min="10" max="10" width="12.875" style="3" customWidth="1"/>
    <col min="11" max="11" width="1.875" style="3" customWidth="1"/>
    <col min="12" max="12" width="13.875" style="3" customWidth="1"/>
    <col min="13" max="13" width="8.75" style="3" customWidth="1"/>
    <col min="14" max="14" width="6.625" style="4" customWidth="1"/>
    <col min="15" max="15" width="4.875" style="3" customWidth="1"/>
    <col min="16" max="256" width="9" style="3"/>
    <col min="257" max="257" width="47.375" style="3" customWidth="1"/>
    <col min="258" max="258" width="11.125" style="3" customWidth="1"/>
    <col min="259" max="259" width="12.875" style="3" customWidth="1"/>
    <col min="260" max="260" width="11.125" style="3" customWidth="1"/>
    <col min="261" max="265" width="10.25" style="3" customWidth="1"/>
    <col min="266" max="266" width="12.875" style="3" customWidth="1"/>
    <col min="267" max="268" width="10.25" style="3" customWidth="1"/>
    <col min="269" max="271" width="0" style="3" hidden="1" customWidth="1"/>
    <col min="272" max="512" width="9" style="3"/>
    <col min="513" max="513" width="47.375" style="3" customWidth="1"/>
    <col min="514" max="514" width="11.125" style="3" customWidth="1"/>
    <col min="515" max="515" width="12.875" style="3" customWidth="1"/>
    <col min="516" max="516" width="11.125" style="3" customWidth="1"/>
    <col min="517" max="521" width="10.25" style="3" customWidth="1"/>
    <col min="522" max="522" width="12.875" style="3" customWidth="1"/>
    <col min="523" max="524" width="10.25" style="3" customWidth="1"/>
    <col min="525" max="527" width="0" style="3" hidden="1" customWidth="1"/>
    <col min="528" max="768" width="9" style="3"/>
    <col min="769" max="769" width="47.375" style="3" customWidth="1"/>
    <col min="770" max="770" width="11.125" style="3" customWidth="1"/>
    <col min="771" max="771" width="12.875" style="3" customWidth="1"/>
    <col min="772" max="772" width="11.125" style="3" customWidth="1"/>
    <col min="773" max="777" width="10.25" style="3" customWidth="1"/>
    <col min="778" max="778" width="12.875" style="3" customWidth="1"/>
    <col min="779" max="780" width="10.25" style="3" customWidth="1"/>
    <col min="781" max="783" width="0" style="3" hidden="1" customWidth="1"/>
    <col min="784" max="1024" width="9" style="3"/>
    <col min="1025" max="1025" width="47.375" style="3" customWidth="1"/>
    <col min="1026" max="1026" width="11.125" style="3" customWidth="1"/>
    <col min="1027" max="1027" width="12.875" style="3" customWidth="1"/>
    <col min="1028" max="1028" width="11.125" style="3" customWidth="1"/>
    <col min="1029" max="1033" width="10.25" style="3" customWidth="1"/>
    <col min="1034" max="1034" width="12.875" style="3" customWidth="1"/>
    <col min="1035" max="1036" width="10.25" style="3" customWidth="1"/>
    <col min="1037" max="1039" width="0" style="3" hidden="1" customWidth="1"/>
    <col min="1040" max="1280" width="9" style="3"/>
    <col min="1281" max="1281" width="47.375" style="3" customWidth="1"/>
    <col min="1282" max="1282" width="11.125" style="3" customWidth="1"/>
    <col min="1283" max="1283" width="12.875" style="3" customWidth="1"/>
    <col min="1284" max="1284" width="11.125" style="3" customWidth="1"/>
    <col min="1285" max="1289" width="10.25" style="3" customWidth="1"/>
    <col min="1290" max="1290" width="12.875" style="3" customWidth="1"/>
    <col min="1291" max="1292" width="10.25" style="3" customWidth="1"/>
    <col min="1293" max="1295" width="0" style="3" hidden="1" customWidth="1"/>
    <col min="1296" max="1536" width="9" style="3"/>
    <col min="1537" max="1537" width="47.375" style="3" customWidth="1"/>
    <col min="1538" max="1538" width="11.125" style="3" customWidth="1"/>
    <col min="1539" max="1539" width="12.875" style="3" customWidth="1"/>
    <col min="1540" max="1540" width="11.125" style="3" customWidth="1"/>
    <col min="1541" max="1545" width="10.25" style="3" customWidth="1"/>
    <col min="1546" max="1546" width="12.875" style="3" customWidth="1"/>
    <col min="1547" max="1548" width="10.25" style="3" customWidth="1"/>
    <col min="1549" max="1551" width="0" style="3" hidden="1" customWidth="1"/>
    <col min="1552" max="1792" width="9" style="3"/>
    <col min="1793" max="1793" width="47.375" style="3" customWidth="1"/>
    <col min="1794" max="1794" width="11.125" style="3" customWidth="1"/>
    <col min="1795" max="1795" width="12.875" style="3" customWidth="1"/>
    <col min="1796" max="1796" width="11.125" style="3" customWidth="1"/>
    <col min="1797" max="1801" width="10.25" style="3" customWidth="1"/>
    <col min="1802" max="1802" width="12.875" style="3" customWidth="1"/>
    <col min="1803" max="1804" width="10.25" style="3" customWidth="1"/>
    <col min="1805" max="1807" width="0" style="3" hidden="1" customWidth="1"/>
    <col min="1808" max="2048" width="9" style="3"/>
    <col min="2049" max="2049" width="47.375" style="3" customWidth="1"/>
    <col min="2050" max="2050" width="11.125" style="3" customWidth="1"/>
    <col min="2051" max="2051" width="12.875" style="3" customWidth="1"/>
    <col min="2052" max="2052" width="11.125" style="3" customWidth="1"/>
    <col min="2053" max="2057" width="10.25" style="3" customWidth="1"/>
    <col min="2058" max="2058" width="12.875" style="3" customWidth="1"/>
    <col min="2059" max="2060" width="10.25" style="3" customWidth="1"/>
    <col min="2061" max="2063" width="0" style="3" hidden="1" customWidth="1"/>
    <col min="2064" max="2304" width="9" style="3"/>
    <col min="2305" max="2305" width="47.375" style="3" customWidth="1"/>
    <col min="2306" max="2306" width="11.125" style="3" customWidth="1"/>
    <col min="2307" max="2307" width="12.875" style="3" customWidth="1"/>
    <col min="2308" max="2308" width="11.125" style="3" customWidth="1"/>
    <col min="2309" max="2313" width="10.25" style="3" customWidth="1"/>
    <col min="2314" max="2314" width="12.875" style="3" customWidth="1"/>
    <col min="2315" max="2316" width="10.25" style="3" customWidth="1"/>
    <col min="2317" max="2319" width="0" style="3" hidden="1" customWidth="1"/>
    <col min="2320" max="2560" width="9" style="3"/>
    <col min="2561" max="2561" width="47.375" style="3" customWidth="1"/>
    <col min="2562" max="2562" width="11.125" style="3" customWidth="1"/>
    <col min="2563" max="2563" width="12.875" style="3" customWidth="1"/>
    <col min="2564" max="2564" width="11.125" style="3" customWidth="1"/>
    <col min="2565" max="2569" width="10.25" style="3" customWidth="1"/>
    <col min="2570" max="2570" width="12.875" style="3" customWidth="1"/>
    <col min="2571" max="2572" width="10.25" style="3" customWidth="1"/>
    <col min="2573" max="2575" width="0" style="3" hidden="1" customWidth="1"/>
    <col min="2576" max="2816" width="9" style="3"/>
    <col min="2817" max="2817" width="47.375" style="3" customWidth="1"/>
    <col min="2818" max="2818" width="11.125" style="3" customWidth="1"/>
    <col min="2819" max="2819" width="12.875" style="3" customWidth="1"/>
    <col min="2820" max="2820" width="11.125" style="3" customWidth="1"/>
    <col min="2821" max="2825" width="10.25" style="3" customWidth="1"/>
    <col min="2826" max="2826" width="12.875" style="3" customWidth="1"/>
    <col min="2827" max="2828" width="10.25" style="3" customWidth="1"/>
    <col min="2829" max="2831" width="0" style="3" hidden="1" customWidth="1"/>
    <col min="2832" max="3072" width="9" style="3"/>
    <col min="3073" max="3073" width="47.375" style="3" customWidth="1"/>
    <col min="3074" max="3074" width="11.125" style="3" customWidth="1"/>
    <col min="3075" max="3075" width="12.875" style="3" customWidth="1"/>
    <col min="3076" max="3076" width="11.125" style="3" customWidth="1"/>
    <col min="3077" max="3081" width="10.25" style="3" customWidth="1"/>
    <col min="3082" max="3082" width="12.875" style="3" customWidth="1"/>
    <col min="3083" max="3084" width="10.25" style="3" customWidth="1"/>
    <col min="3085" max="3087" width="0" style="3" hidden="1" customWidth="1"/>
    <col min="3088" max="3328" width="9" style="3"/>
    <col min="3329" max="3329" width="47.375" style="3" customWidth="1"/>
    <col min="3330" max="3330" width="11.125" style="3" customWidth="1"/>
    <col min="3331" max="3331" width="12.875" style="3" customWidth="1"/>
    <col min="3332" max="3332" width="11.125" style="3" customWidth="1"/>
    <col min="3333" max="3337" width="10.25" style="3" customWidth="1"/>
    <col min="3338" max="3338" width="12.875" style="3" customWidth="1"/>
    <col min="3339" max="3340" width="10.25" style="3" customWidth="1"/>
    <col min="3341" max="3343" width="0" style="3" hidden="1" customWidth="1"/>
    <col min="3344" max="3584" width="9" style="3"/>
    <col min="3585" max="3585" width="47.375" style="3" customWidth="1"/>
    <col min="3586" max="3586" width="11.125" style="3" customWidth="1"/>
    <col min="3587" max="3587" width="12.875" style="3" customWidth="1"/>
    <col min="3588" max="3588" width="11.125" style="3" customWidth="1"/>
    <col min="3589" max="3593" width="10.25" style="3" customWidth="1"/>
    <col min="3594" max="3594" width="12.875" style="3" customWidth="1"/>
    <col min="3595" max="3596" width="10.25" style="3" customWidth="1"/>
    <col min="3597" max="3599" width="0" style="3" hidden="1" customWidth="1"/>
    <col min="3600" max="3840" width="9" style="3"/>
    <col min="3841" max="3841" width="47.375" style="3" customWidth="1"/>
    <col min="3842" max="3842" width="11.125" style="3" customWidth="1"/>
    <col min="3843" max="3843" width="12.875" style="3" customWidth="1"/>
    <col min="3844" max="3844" width="11.125" style="3" customWidth="1"/>
    <col min="3845" max="3849" width="10.25" style="3" customWidth="1"/>
    <col min="3850" max="3850" width="12.875" style="3" customWidth="1"/>
    <col min="3851" max="3852" width="10.25" style="3" customWidth="1"/>
    <col min="3853" max="3855" width="0" style="3" hidden="1" customWidth="1"/>
    <col min="3856" max="4096" width="9" style="3"/>
    <col min="4097" max="4097" width="47.375" style="3" customWidth="1"/>
    <col min="4098" max="4098" width="11.125" style="3" customWidth="1"/>
    <col min="4099" max="4099" width="12.875" style="3" customWidth="1"/>
    <col min="4100" max="4100" width="11.125" style="3" customWidth="1"/>
    <col min="4101" max="4105" width="10.25" style="3" customWidth="1"/>
    <col min="4106" max="4106" width="12.875" style="3" customWidth="1"/>
    <col min="4107" max="4108" width="10.25" style="3" customWidth="1"/>
    <col min="4109" max="4111" width="0" style="3" hidden="1" customWidth="1"/>
    <col min="4112" max="4352" width="9" style="3"/>
    <col min="4353" max="4353" width="47.375" style="3" customWidth="1"/>
    <col min="4354" max="4354" width="11.125" style="3" customWidth="1"/>
    <col min="4355" max="4355" width="12.875" style="3" customWidth="1"/>
    <col min="4356" max="4356" width="11.125" style="3" customWidth="1"/>
    <col min="4357" max="4361" width="10.25" style="3" customWidth="1"/>
    <col min="4362" max="4362" width="12.875" style="3" customWidth="1"/>
    <col min="4363" max="4364" width="10.25" style="3" customWidth="1"/>
    <col min="4365" max="4367" width="0" style="3" hidden="1" customWidth="1"/>
    <col min="4368" max="4608" width="9" style="3"/>
    <col min="4609" max="4609" width="47.375" style="3" customWidth="1"/>
    <col min="4610" max="4610" width="11.125" style="3" customWidth="1"/>
    <col min="4611" max="4611" width="12.875" style="3" customWidth="1"/>
    <col min="4612" max="4612" width="11.125" style="3" customWidth="1"/>
    <col min="4613" max="4617" width="10.25" style="3" customWidth="1"/>
    <col min="4618" max="4618" width="12.875" style="3" customWidth="1"/>
    <col min="4619" max="4620" width="10.25" style="3" customWidth="1"/>
    <col min="4621" max="4623" width="0" style="3" hidden="1" customWidth="1"/>
    <col min="4624" max="4864" width="9" style="3"/>
    <col min="4865" max="4865" width="47.375" style="3" customWidth="1"/>
    <col min="4866" max="4866" width="11.125" style="3" customWidth="1"/>
    <col min="4867" max="4867" width="12.875" style="3" customWidth="1"/>
    <col min="4868" max="4868" width="11.125" style="3" customWidth="1"/>
    <col min="4869" max="4873" width="10.25" style="3" customWidth="1"/>
    <col min="4874" max="4874" width="12.875" style="3" customWidth="1"/>
    <col min="4875" max="4876" width="10.25" style="3" customWidth="1"/>
    <col min="4877" max="4879" width="0" style="3" hidden="1" customWidth="1"/>
    <col min="4880" max="5120" width="9" style="3"/>
    <col min="5121" max="5121" width="47.375" style="3" customWidth="1"/>
    <col min="5122" max="5122" width="11.125" style="3" customWidth="1"/>
    <col min="5123" max="5123" width="12.875" style="3" customWidth="1"/>
    <col min="5124" max="5124" width="11.125" style="3" customWidth="1"/>
    <col min="5125" max="5129" width="10.25" style="3" customWidth="1"/>
    <col min="5130" max="5130" width="12.875" style="3" customWidth="1"/>
    <col min="5131" max="5132" width="10.25" style="3" customWidth="1"/>
    <col min="5133" max="5135" width="0" style="3" hidden="1" customWidth="1"/>
    <col min="5136" max="5376" width="9" style="3"/>
    <col min="5377" max="5377" width="47.375" style="3" customWidth="1"/>
    <col min="5378" max="5378" width="11.125" style="3" customWidth="1"/>
    <col min="5379" max="5379" width="12.875" style="3" customWidth="1"/>
    <col min="5380" max="5380" width="11.125" style="3" customWidth="1"/>
    <col min="5381" max="5385" width="10.25" style="3" customWidth="1"/>
    <col min="5386" max="5386" width="12.875" style="3" customWidth="1"/>
    <col min="5387" max="5388" width="10.25" style="3" customWidth="1"/>
    <col min="5389" max="5391" width="0" style="3" hidden="1" customWidth="1"/>
    <col min="5392" max="5632" width="9" style="3"/>
    <col min="5633" max="5633" width="47.375" style="3" customWidth="1"/>
    <col min="5634" max="5634" width="11.125" style="3" customWidth="1"/>
    <col min="5635" max="5635" width="12.875" style="3" customWidth="1"/>
    <col min="5636" max="5636" width="11.125" style="3" customWidth="1"/>
    <col min="5637" max="5641" width="10.25" style="3" customWidth="1"/>
    <col min="5642" max="5642" width="12.875" style="3" customWidth="1"/>
    <col min="5643" max="5644" width="10.25" style="3" customWidth="1"/>
    <col min="5645" max="5647" width="0" style="3" hidden="1" customWidth="1"/>
    <col min="5648" max="5888" width="9" style="3"/>
    <col min="5889" max="5889" width="47.375" style="3" customWidth="1"/>
    <col min="5890" max="5890" width="11.125" style="3" customWidth="1"/>
    <col min="5891" max="5891" width="12.875" style="3" customWidth="1"/>
    <col min="5892" max="5892" width="11.125" style="3" customWidth="1"/>
    <col min="5893" max="5897" width="10.25" style="3" customWidth="1"/>
    <col min="5898" max="5898" width="12.875" style="3" customWidth="1"/>
    <col min="5899" max="5900" width="10.25" style="3" customWidth="1"/>
    <col min="5901" max="5903" width="0" style="3" hidden="1" customWidth="1"/>
    <col min="5904" max="6144" width="9" style="3"/>
    <col min="6145" max="6145" width="47.375" style="3" customWidth="1"/>
    <col min="6146" max="6146" width="11.125" style="3" customWidth="1"/>
    <col min="6147" max="6147" width="12.875" style="3" customWidth="1"/>
    <col min="6148" max="6148" width="11.125" style="3" customWidth="1"/>
    <col min="6149" max="6153" width="10.25" style="3" customWidth="1"/>
    <col min="6154" max="6154" width="12.875" style="3" customWidth="1"/>
    <col min="6155" max="6156" width="10.25" style="3" customWidth="1"/>
    <col min="6157" max="6159" width="0" style="3" hidden="1" customWidth="1"/>
    <col min="6160" max="6400" width="9" style="3"/>
    <col min="6401" max="6401" width="47.375" style="3" customWidth="1"/>
    <col min="6402" max="6402" width="11.125" style="3" customWidth="1"/>
    <col min="6403" max="6403" width="12.875" style="3" customWidth="1"/>
    <col min="6404" max="6404" width="11.125" style="3" customWidth="1"/>
    <col min="6405" max="6409" width="10.25" style="3" customWidth="1"/>
    <col min="6410" max="6410" width="12.875" style="3" customWidth="1"/>
    <col min="6411" max="6412" width="10.25" style="3" customWidth="1"/>
    <col min="6413" max="6415" width="0" style="3" hidden="1" customWidth="1"/>
    <col min="6416" max="6656" width="9" style="3"/>
    <col min="6657" max="6657" width="47.375" style="3" customWidth="1"/>
    <col min="6658" max="6658" width="11.125" style="3" customWidth="1"/>
    <col min="6659" max="6659" width="12.875" style="3" customWidth="1"/>
    <col min="6660" max="6660" width="11.125" style="3" customWidth="1"/>
    <col min="6661" max="6665" width="10.25" style="3" customWidth="1"/>
    <col min="6666" max="6666" width="12.875" style="3" customWidth="1"/>
    <col min="6667" max="6668" width="10.25" style="3" customWidth="1"/>
    <col min="6669" max="6671" width="0" style="3" hidden="1" customWidth="1"/>
    <col min="6672" max="6912" width="9" style="3"/>
    <col min="6913" max="6913" width="47.375" style="3" customWidth="1"/>
    <col min="6914" max="6914" width="11.125" style="3" customWidth="1"/>
    <col min="6915" max="6915" width="12.875" style="3" customWidth="1"/>
    <col min="6916" max="6916" width="11.125" style="3" customWidth="1"/>
    <col min="6917" max="6921" width="10.25" style="3" customWidth="1"/>
    <col min="6922" max="6922" width="12.875" style="3" customWidth="1"/>
    <col min="6923" max="6924" width="10.25" style="3" customWidth="1"/>
    <col min="6925" max="6927" width="0" style="3" hidden="1" customWidth="1"/>
    <col min="6928" max="7168" width="9" style="3"/>
    <col min="7169" max="7169" width="47.375" style="3" customWidth="1"/>
    <col min="7170" max="7170" width="11.125" style="3" customWidth="1"/>
    <col min="7171" max="7171" width="12.875" style="3" customWidth="1"/>
    <col min="7172" max="7172" width="11.125" style="3" customWidth="1"/>
    <col min="7173" max="7177" width="10.25" style="3" customWidth="1"/>
    <col min="7178" max="7178" width="12.875" style="3" customWidth="1"/>
    <col min="7179" max="7180" width="10.25" style="3" customWidth="1"/>
    <col min="7181" max="7183" width="0" style="3" hidden="1" customWidth="1"/>
    <col min="7184" max="7424" width="9" style="3"/>
    <col min="7425" max="7425" width="47.375" style="3" customWidth="1"/>
    <col min="7426" max="7426" width="11.125" style="3" customWidth="1"/>
    <col min="7427" max="7427" width="12.875" style="3" customWidth="1"/>
    <col min="7428" max="7428" width="11.125" style="3" customWidth="1"/>
    <col min="7429" max="7433" width="10.25" style="3" customWidth="1"/>
    <col min="7434" max="7434" width="12.875" style="3" customWidth="1"/>
    <col min="7435" max="7436" width="10.25" style="3" customWidth="1"/>
    <col min="7437" max="7439" width="0" style="3" hidden="1" customWidth="1"/>
    <col min="7440" max="7680" width="9" style="3"/>
    <col min="7681" max="7681" width="47.375" style="3" customWidth="1"/>
    <col min="7682" max="7682" width="11.125" style="3" customWidth="1"/>
    <col min="7683" max="7683" width="12.875" style="3" customWidth="1"/>
    <col min="7684" max="7684" width="11.125" style="3" customWidth="1"/>
    <col min="7685" max="7689" width="10.25" style="3" customWidth="1"/>
    <col min="7690" max="7690" width="12.875" style="3" customWidth="1"/>
    <col min="7691" max="7692" width="10.25" style="3" customWidth="1"/>
    <col min="7693" max="7695" width="0" style="3" hidden="1" customWidth="1"/>
    <col min="7696" max="7936" width="9" style="3"/>
    <col min="7937" max="7937" width="47.375" style="3" customWidth="1"/>
    <col min="7938" max="7938" width="11.125" style="3" customWidth="1"/>
    <col min="7939" max="7939" width="12.875" style="3" customWidth="1"/>
    <col min="7940" max="7940" width="11.125" style="3" customWidth="1"/>
    <col min="7941" max="7945" width="10.25" style="3" customWidth="1"/>
    <col min="7946" max="7946" width="12.875" style="3" customWidth="1"/>
    <col min="7947" max="7948" width="10.25" style="3" customWidth="1"/>
    <col min="7949" max="7951" width="0" style="3" hidden="1" customWidth="1"/>
    <col min="7952" max="8192" width="9" style="3"/>
    <col min="8193" max="8193" width="47.375" style="3" customWidth="1"/>
    <col min="8194" max="8194" width="11.125" style="3" customWidth="1"/>
    <col min="8195" max="8195" width="12.875" style="3" customWidth="1"/>
    <col min="8196" max="8196" width="11.125" style="3" customWidth="1"/>
    <col min="8197" max="8201" width="10.25" style="3" customWidth="1"/>
    <col min="8202" max="8202" width="12.875" style="3" customWidth="1"/>
    <col min="8203" max="8204" width="10.25" style="3" customWidth="1"/>
    <col min="8205" max="8207" width="0" style="3" hidden="1" customWidth="1"/>
    <col min="8208" max="8448" width="9" style="3"/>
    <col min="8449" max="8449" width="47.375" style="3" customWidth="1"/>
    <col min="8450" max="8450" width="11.125" style="3" customWidth="1"/>
    <col min="8451" max="8451" width="12.875" style="3" customWidth="1"/>
    <col min="8452" max="8452" width="11.125" style="3" customWidth="1"/>
    <col min="8453" max="8457" width="10.25" style="3" customWidth="1"/>
    <col min="8458" max="8458" width="12.875" style="3" customWidth="1"/>
    <col min="8459" max="8460" width="10.25" style="3" customWidth="1"/>
    <col min="8461" max="8463" width="0" style="3" hidden="1" customWidth="1"/>
    <col min="8464" max="8704" width="9" style="3"/>
    <col min="8705" max="8705" width="47.375" style="3" customWidth="1"/>
    <col min="8706" max="8706" width="11.125" style="3" customWidth="1"/>
    <col min="8707" max="8707" width="12.875" style="3" customWidth="1"/>
    <col min="8708" max="8708" width="11.125" style="3" customWidth="1"/>
    <col min="8709" max="8713" width="10.25" style="3" customWidth="1"/>
    <col min="8714" max="8714" width="12.875" style="3" customWidth="1"/>
    <col min="8715" max="8716" width="10.25" style="3" customWidth="1"/>
    <col min="8717" max="8719" width="0" style="3" hidden="1" customWidth="1"/>
    <col min="8720" max="8960" width="9" style="3"/>
    <col min="8961" max="8961" width="47.375" style="3" customWidth="1"/>
    <col min="8962" max="8962" width="11.125" style="3" customWidth="1"/>
    <col min="8963" max="8963" width="12.875" style="3" customWidth="1"/>
    <col min="8964" max="8964" width="11.125" style="3" customWidth="1"/>
    <col min="8965" max="8969" width="10.25" style="3" customWidth="1"/>
    <col min="8970" max="8970" width="12.875" style="3" customWidth="1"/>
    <col min="8971" max="8972" width="10.25" style="3" customWidth="1"/>
    <col min="8973" max="8975" width="0" style="3" hidden="1" customWidth="1"/>
    <col min="8976" max="9216" width="9" style="3"/>
    <col min="9217" max="9217" width="47.375" style="3" customWidth="1"/>
    <col min="9218" max="9218" width="11.125" style="3" customWidth="1"/>
    <col min="9219" max="9219" width="12.875" style="3" customWidth="1"/>
    <col min="9220" max="9220" width="11.125" style="3" customWidth="1"/>
    <col min="9221" max="9225" width="10.25" style="3" customWidth="1"/>
    <col min="9226" max="9226" width="12.875" style="3" customWidth="1"/>
    <col min="9227" max="9228" width="10.25" style="3" customWidth="1"/>
    <col min="9229" max="9231" width="0" style="3" hidden="1" customWidth="1"/>
    <col min="9232" max="9472" width="9" style="3"/>
    <col min="9473" max="9473" width="47.375" style="3" customWidth="1"/>
    <col min="9474" max="9474" width="11.125" style="3" customWidth="1"/>
    <col min="9475" max="9475" width="12.875" style="3" customWidth="1"/>
    <col min="9476" max="9476" width="11.125" style="3" customWidth="1"/>
    <col min="9477" max="9481" width="10.25" style="3" customWidth="1"/>
    <col min="9482" max="9482" width="12.875" style="3" customWidth="1"/>
    <col min="9483" max="9484" width="10.25" style="3" customWidth="1"/>
    <col min="9485" max="9487" width="0" style="3" hidden="1" customWidth="1"/>
    <col min="9488" max="9728" width="9" style="3"/>
    <col min="9729" max="9729" width="47.375" style="3" customWidth="1"/>
    <col min="9730" max="9730" width="11.125" style="3" customWidth="1"/>
    <col min="9731" max="9731" width="12.875" style="3" customWidth="1"/>
    <col min="9732" max="9732" width="11.125" style="3" customWidth="1"/>
    <col min="9733" max="9737" width="10.25" style="3" customWidth="1"/>
    <col min="9738" max="9738" width="12.875" style="3" customWidth="1"/>
    <col min="9739" max="9740" width="10.25" style="3" customWidth="1"/>
    <col min="9741" max="9743" width="0" style="3" hidden="1" customWidth="1"/>
    <col min="9744" max="9984" width="9" style="3"/>
    <col min="9985" max="9985" width="47.375" style="3" customWidth="1"/>
    <col min="9986" max="9986" width="11.125" style="3" customWidth="1"/>
    <col min="9987" max="9987" width="12.875" style="3" customWidth="1"/>
    <col min="9988" max="9988" width="11.125" style="3" customWidth="1"/>
    <col min="9989" max="9993" width="10.25" style="3" customWidth="1"/>
    <col min="9994" max="9994" width="12.875" style="3" customWidth="1"/>
    <col min="9995" max="9996" width="10.25" style="3" customWidth="1"/>
    <col min="9997" max="9999" width="0" style="3" hidden="1" customWidth="1"/>
    <col min="10000" max="10240" width="9" style="3"/>
    <col min="10241" max="10241" width="47.375" style="3" customWidth="1"/>
    <col min="10242" max="10242" width="11.125" style="3" customWidth="1"/>
    <col min="10243" max="10243" width="12.875" style="3" customWidth="1"/>
    <col min="10244" max="10244" width="11.125" style="3" customWidth="1"/>
    <col min="10245" max="10249" width="10.25" style="3" customWidth="1"/>
    <col min="10250" max="10250" width="12.875" style="3" customWidth="1"/>
    <col min="10251" max="10252" width="10.25" style="3" customWidth="1"/>
    <col min="10253" max="10255" width="0" style="3" hidden="1" customWidth="1"/>
    <col min="10256" max="10496" width="9" style="3"/>
    <col min="10497" max="10497" width="47.375" style="3" customWidth="1"/>
    <col min="10498" max="10498" width="11.125" style="3" customWidth="1"/>
    <col min="10499" max="10499" width="12.875" style="3" customWidth="1"/>
    <col min="10500" max="10500" width="11.125" style="3" customWidth="1"/>
    <col min="10501" max="10505" width="10.25" style="3" customWidth="1"/>
    <col min="10506" max="10506" width="12.875" style="3" customWidth="1"/>
    <col min="10507" max="10508" width="10.25" style="3" customWidth="1"/>
    <col min="10509" max="10511" width="0" style="3" hidden="1" customWidth="1"/>
    <col min="10512" max="10752" width="9" style="3"/>
    <col min="10753" max="10753" width="47.375" style="3" customWidth="1"/>
    <col min="10754" max="10754" width="11.125" style="3" customWidth="1"/>
    <col min="10755" max="10755" width="12.875" style="3" customWidth="1"/>
    <col min="10756" max="10756" width="11.125" style="3" customWidth="1"/>
    <col min="10757" max="10761" width="10.25" style="3" customWidth="1"/>
    <col min="10762" max="10762" width="12.875" style="3" customWidth="1"/>
    <col min="10763" max="10764" width="10.25" style="3" customWidth="1"/>
    <col min="10765" max="10767" width="0" style="3" hidden="1" customWidth="1"/>
    <col min="10768" max="11008" width="9" style="3"/>
    <col min="11009" max="11009" width="47.375" style="3" customWidth="1"/>
    <col min="11010" max="11010" width="11.125" style="3" customWidth="1"/>
    <col min="11011" max="11011" width="12.875" style="3" customWidth="1"/>
    <col min="11012" max="11012" width="11.125" style="3" customWidth="1"/>
    <col min="11013" max="11017" width="10.25" style="3" customWidth="1"/>
    <col min="11018" max="11018" width="12.875" style="3" customWidth="1"/>
    <col min="11019" max="11020" width="10.25" style="3" customWidth="1"/>
    <col min="11021" max="11023" width="0" style="3" hidden="1" customWidth="1"/>
    <col min="11024" max="11264" width="9" style="3"/>
    <col min="11265" max="11265" width="47.375" style="3" customWidth="1"/>
    <col min="11266" max="11266" width="11.125" style="3" customWidth="1"/>
    <col min="11267" max="11267" width="12.875" style="3" customWidth="1"/>
    <col min="11268" max="11268" width="11.125" style="3" customWidth="1"/>
    <col min="11269" max="11273" width="10.25" style="3" customWidth="1"/>
    <col min="11274" max="11274" width="12.875" style="3" customWidth="1"/>
    <col min="11275" max="11276" width="10.25" style="3" customWidth="1"/>
    <col min="11277" max="11279" width="0" style="3" hidden="1" customWidth="1"/>
    <col min="11280" max="11520" width="9" style="3"/>
    <col min="11521" max="11521" width="47.375" style="3" customWidth="1"/>
    <col min="11522" max="11522" width="11.125" style="3" customWidth="1"/>
    <col min="11523" max="11523" width="12.875" style="3" customWidth="1"/>
    <col min="11524" max="11524" width="11.125" style="3" customWidth="1"/>
    <col min="11525" max="11529" width="10.25" style="3" customWidth="1"/>
    <col min="11530" max="11530" width="12.875" style="3" customWidth="1"/>
    <col min="11531" max="11532" width="10.25" style="3" customWidth="1"/>
    <col min="11533" max="11535" width="0" style="3" hidden="1" customWidth="1"/>
    <col min="11536" max="11776" width="9" style="3"/>
    <col min="11777" max="11777" width="47.375" style="3" customWidth="1"/>
    <col min="11778" max="11778" width="11.125" style="3" customWidth="1"/>
    <col min="11779" max="11779" width="12.875" style="3" customWidth="1"/>
    <col min="11780" max="11780" width="11.125" style="3" customWidth="1"/>
    <col min="11781" max="11785" width="10.25" style="3" customWidth="1"/>
    <col min="11786" max="11786" width="12.875" style="3" customWidth="1"/>
    <col min="11787" max="11788" width="10.25" style="3" customWidth="1"/>
    <col min="11789" max="11791" width="0" style="3" hidden="1" customWidth="1"/>
    <col min="11792" max="12032" width="9" style="3"/>
    <col min="12033" max="12033" width="47.375" style="3" customWidth="1"/>
    <col min="12034" max="12034" width="11.125" style="3" customWidth="1"/>
    <col min="12035" max="12035" width="12.875" style="3" customWidth="1"/>
    <col min="12036" max="12036" width="11.125" style="3" customWidth="1"/>
    <col min="12037" max="12041" width="10.25" style="3" customWidth="1"/>
    <col min="12042" max="12042" width="12.875" style="3" customWidth="1"/>
    <col min="12043" max="12044" width="10.25" style="3" customWidth="1"/>
    <col min="12045" max="12047" width="0" style="3" hidden="1" customWidth="1"/>
    <col min="12048" max="12288" width="9" style="3"/>
    <col min="12289" max="12289" width="47.375" style="3" customWidth="1"/>
    <col min="12290" max="12290" width="11.125" style="3" customWidth="1"/>
    <col min="12291" max="12291" width="12.875" style="3" customWidth="1"/>
    <col min="12292" max="12292" width="11.125" style="3" customWidth="1"/>
    <col min="12293" max="12297" width="10.25" style="3" customWidth="1"/>
    <col min="12298" max="12298" width="12.875" style="3" customWidth="1"/>
    <col min="12299" max="12300" width="10.25" style="3" customWidth="1"/>
    <col min="12301" max="12303" width="0" style="3" hidden="1" customWidth="1"/>
    <col min="12304" max="12544" width="9" style="3"/>
    <col min="12545" max="12545" width="47.375" style="3" customWidth="1"/>
    <col min="12546" max="12546" width="11.125" style="3" customWidth="1"/>
    <col min="12547" max="12547" width="12.875" style="3" customWidth="1"/>
    <col min="12548" max="12548" width="11.125" style="3" customWidth="1"/>
    <col min="12549" max="12553" width="10.25" style="3" customWidth="1"/>
    <col min="12554" max="12554" width="12.875" style="3" customWidth="1"/>
    <col min="12555" max="12556" width="10.25" style="3" customWidth="1"/>
    <col min="12557" max="12559" width="0" style="3" hidden="1" customWidth="1"/>
    <col min="12560" max="12800" width="9" style="3"/>
    <col min="12801" max="12801" width="47.375" style="3" customWidth="1"/>
    <col min="12802" max="12802" width="11.125" style="3" customWidth="1"/>
    <col min="12803" max="12803" width="12.875" style="3" customWidth="1"/>
    <col min="12804" max="12804" width="11.125" style="3" customWidth="1"/>
    <col min="12805" max="12809" width="10.25" style="3" customWidth="1"/>
    <col min="12810" max="12810" width="12.875" style="3" customWidth="1"/>
    <col min="12811" max="12812" width="10.25" style="3" customWidth="1"/>
    <col min="12813" max="12815" width="0" style="3" hidden="1" customWidth="1"/>
    <col min="12816" max="13056" width="9" style="3"/>
    <col min="13057" max="13057" width="47.375" style="3" customWidth="1"/>
    <col min="13058" max="13058" width="11.125" style="3" customWidth="1"/>
    <col min="13059" max="13059" width="12.875" style="3" customWidth="1"/>
    <col min="13060" max="13060" width="11.125" style="3" customWidth="1"/>
    <col min="13061" max="13065" width="10.25" style="3" customWidth="1"/>
    <col min="13066" max="13066" width="12.875" style="3" customWidth="1"/>
    <col min="13067" max="13068" width="10.25" style="3" customWidth="1"/>
    <col min="13069" max="13071" width="0" style="3" hidden="1" customWidth="1"/>
    <col min="13072" max="13312" width="9" style="3"/>
    <col min="13313" max="13313" width="47.375" style="3" customWidth="1"/>
    <col min="13314" max="13314" width="11.125" style="3" customWidth="1"/>
    <col min="13315" max="13315" width="12.875" style="3" customWidth="1"/>
    <col min="13316" max="13316" width="11.125" style="3" customWidth="1"/>
    <col min="13317" max="13321" width="10.25" style="3" customWidth="1"/>
    <col min="13322" max="13322" width="12.875" style="3" customWidth="1"/>
    <col min="13323" max="13324" width="10.25" style="3" customWidth="1"/>
    <col min="13325" max="13327" width="0" style="3" hidden="1" customWidth="1"/>
    <col min="13328" max="13568" width="9" style="3"/>
    <col min="13569" max="13569" width="47.375" style="3" customWidth="1"/>
    <col min="13570" max="13570" width="11.125" style="3" customWidth="1"/>
    <col min="13571" max="13571" width="12.875" style="3" customWidth="1"/>
    <col min="13572" max="13572" width="11.125" style="3" customWidth="1"/>
    <col min="13573" max="13577" width="10.25" style="3" customWidth="1"/>
    <col min="13578" max="13578" width="12.875" style="3" customWidth="1"/>
    <col min="13579" max="13580" width="10.25" style="3" customWidth="1"/>
    <col min="13581" max="13583" width="0" style="3" hidden="1" customWidth="1"/>
    <col min="13584" max="13824" width="9" style="3"/>
    <col min="13825" max="13825" width="47.375" style="3" customWidth="1"/>
    <col min="13826" max="13826" width="11.125" style="3" customWidth="1"/>
    <col min="13827" max="13827" width="12.875" style="3" customWidth="1"/>
    <col min="13828" max="13828" width="11.125" style="3" customWidth="1"/>
    <col min="13829" max="13833" width="10.25" style="3" customWidth="1"/>
    <col min="13834" max="13834" width="12.875" style="3" customWidth="1"/>
    <col min="13835" max="13836" width="10.25" style="3" customWidth="1"/>
    <col min="13837" max="13839" width="0" style="3" hidden="1" customWidth="1"/>
    <col min="13840" max="14080" width="9" style="3"/>
    <col min="14081" max="14081" width="47.375" style="3" customWidth="1"/>
    <col min="14082" max="14082" width="11.125" style="3" customWidth="1"/>
    <col min="14083" max="14083" width="12.875" style="3" customWidth="1"/>
    <col min="14084" max="14084" width="11.125" style="3" customWidth="1"/>
    <col min="14085" max="14089" width="10.25" style="3" customWidth="1"/>
    <col min="14090" max="14090" width="12.875" style="3" customWidth="1"/>
    <col min="14091" max="14092" width="10.25" style="3" customWidth="1"/>
    <col min="14093" max="14095" width="0" style="3" hidden="1" customWidth="1"/>
    <col min="14096" max="14336" width="9" style="3"/>
    <col min="14337" max="14337" width="47.375" style="3" customWidth="1"/>
    <col min="14338" max="14338" width="11.125" style="3" customWidth="1"/>
    <col min="14339" max="14339" width="12.875" style="3" customWidth="1"/>
    <col min="14340" max="14340" width="11.125" style="3" customWidth="1"/>
    <col min="14341" max="14345" width="10.25" style="3" customWidth="1"/>
    <col min="14346" max="14346" width="12.875" style="3" customWidth="1"/>
    <col min="14347" max="14348" width="10.25" style="3" customWidth="1"/>
    <col min="14349" max="14351" width="0" style="3" hidden="1" customWidth="1"/>
    <col min="14352" max="14592" width="9" style="3"/>
    <col min="14593" max="14593" width="47.375" style="3" customWidth="1"/>
    <col min="14594" max="14594" width="11.125" style="3" customWidth="1"/>
    <col min="14595" max="14595" width="12.875" style="3" customWidth="1"/>
    <col min="14596" max="14596" width="11.125" style="3" customWidth="1"/>
    <col min="14597" max="14601" width="10.25" style="3" customWidth="1"/>
    <col min="14602" max="14602" width="12.875" style="3" customWidth="1"/>
    <col min="14603" max="14604" width="10.25" style="3" customWidth="1"/>
    <col min="14605" max="14607" width="0" style="3" hidden="1" customWidth="1"/>
    <col min="14608" max="14848" width="9" style="3"/>
    <col min="14849" max="14849" width="47.375" style="3" customWidth="1"/>
    <col min="14850" max="14850" width="11.125" style="3" customWidth="1"/>
    <col min="14851" max="14851" width="12.875" style="3" customWidth="1"/>
    <col min="14852" max="14852" width="11.125" style="3" customWidth="1"/>
    <col min="14853" max="14857" width="10.25" style="3" customWidth="1"/>
    <col min="14858" max="14858" width="12.875" style="3" customWidth="1"/>
    <col min="14859" max="14860" width="10.25" style="3" customWidth="1"/>
    <col min="14861" max="14863" width="0" style="3" hidden="1" customWidth="1"/>
    <col min="14864" max="15104" width="9" style="3"/>
    <col min="15105" max="15105" width="47.375" style="3" customWidth="1"/>
    <col min="15106" max="15106" width="11.125" style="3" customWidth="1"/>
    <col min="15107" max="15107" width="12.875" style="3" customWidth="1"/>
    <col min="15108" max="15108" width="11.125" style="3" customWidth="1"/>
    <col min="15109" max="15113" width="10.25" style="3" customWidth="1"/>
    <col min="15114" max="15114" width="12.875" style="3" customWidth="1"/>
    <col min="15115" max="15116" width="10.25" style="3" customWidth="1"/>
    <col min="15117" max="15119" width="0" style="3" hidden="1" customWidth="1"/>
    <col min="15120" max="15360" width="9" style="3"/>
    <col min="15361" max="15361" width="47.375" style="3" customWidth="1"/>
    <col min="15362" max="15362" width="11.125" style="3" customWidth="1"/>
    <col min="15363" max="15363" width="12.875" style="3" customWidth="1"/>
    <col min="15364" max="15364" width="11.125" style="3" customWidth="1"/>
    <col min="15365" max="15369" width="10.25" style="3" customWidth="1"/>
    <col min="15370" max="15370" width="12.875" style="3" customWidth="1"/>
    <col min="15371" max="15372" width="10.25" style="3" customWidth="1"/>
    <col min="15373" max="15375" width="0" style="3" hidden="1" customWidth="1"/>
    <col min="15376" max="15616" width="9" style="3"/>
    <col min="15617" max="15617" width="47.375" style="3" customWidth="1"/>
    <col min="15618" max="15618" width="11.125" style="3" customWidth="1"/>
    <col min="15619" max="15619" width="12.875" style="3" customWidth="1"/>
    <col min="15620" max="15620" width="11.125" style="3" customWidth="1"/>
    <col min="15621" max="15625" width="10.25" style="3" customWidth="1"/>
    <col min="15626" max="15626" width="12.875" style="3" customWidth="1"/>
    <col min="15627" max="15628" width="10.25" style="3" customWidth="1"/>
    <col min="15629" max="15631" width="0" style="3" hidden="1" customWidth="1"/>
    <col min="15632" max="15872" width="9" style="3"/>
    <col min="15873" max="15873" width="47.375" style="3" customWidth="1"/>
    <col min="15874" max="15874" width="11.125" style="3" customWidth="1"/>
    <col min="15875" max="15875" width="12.875" style="3" customWidth="1"/>
    <col min="15876" max="15876" width="11.125" style="3" customWidth="1"/>
    <col min="15877" max="15881" width="10.25" style="3" customWidth="1"/>
    <col min="15882" max="15882" width="12.875" style="3" customWidth="1"/>
    <col min="15883" max="15884" width="10.25" style="3" customWidth="1"/>
    <col min="15885" max="15887" width="0" style="3" hidden="1" customWidth="1"/>
    <col min="15888" max="16128" width="9" style="3"/>
    <col min="16129" max="16129" width="47.375" style="3" customWidth="1"/>
    <col min="16130" max="16130" width="11.125" style="3" customWidth="1"/>
    <col min="16131" max="16131" width="12.875" style="3" customWidth="1"/>
    <col min="16132" max="16132" width="11.125" style="3" customWidth="1"/>
    <col min="16133" max="16137" width="10.25" style="3" customWidth="1"/>
    <col min="16138" max="16138" width="12.875" style="3" customWidth="1"/>
    <col min="16139" max="16140" width="10.25" style="3" customWidth="1"/>
    <col min="16141" max="16143" width="0" style="3" hidden="1" customWidth="1"/>
    <col min="16144" max="16384" width="9" style="3"/>
  </cols>
  <sheetData>
    <row r="1" spans="1:19" x14ac:dyDescent="0.35">
      <c r="A1" s="151" t="s">
        <v>136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9" x14ac:dyDescent="0.35">
      <c r="A2" s="151" t="s">
        <v>214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9" ht="54.75" customHeight="1" x14ac:dyDescent="0.35">
      <c r="A3" s="148" t="s">
        <v>6</v>
      </c>
      <c r="B3" s="149"/>
      <c r="C3" s="149"/>
      <c r="D3" s="150"/>
      <c r="E3" s="148" t="s">
        <v>10</v>
      </c>
      <c r="F3" s="149"/>
      <c r="G3" s="149"/>
      <c r="H3" s="149"/>
      <c r="I3" s="149"/>
      <c r="J3" s="149"/>
      <c r="K3" s="149"/>
      <c r="L3" s="150"/>
    </row>
    <row r="4" spans="1:19" x14ac:dyDescent="0.35">
      <c r="A4" s="152" t="s">
        <v>7</v>
      </c>
      <c r="B4" s="153"/>
      <c r="C4" s="153"/>
      <c r="D4" s="154"/>
      <c r="E4" s="155" t="s">
        <v>8</v>
      </c>
      <c r="F4" s="156"/>
      <c r="G4" s="156"/>
      <c r="H4" s="156"/>
      <c r="I4" s="156"/>
      <c r="J4" s="156"/>
      <c r="K4" s="156"/>
      <c r="L4" s="157"/>
    </row>
    <row r="5" spans="1:19" ht="52.5" customHeight="1" x14ac:dyDescent="0.35">
      <c r="A5" s="158" t="s">
        <v>5</v>
      </c>
      <c r="B5" s="159"/>
      <c r="C5" s="159"/>
      <c r="D5" s="160"/>
      <c r="E5" s="152" t="s">
        <v>5</v>
      </c>
      <c r="F5" s="153"/>
      <c r="G5" s="153"/>
      <c r="H5" s="153"/>
      <c r="I5" s="153"/>
      <c r="J5" s="153"/>
      <c r="K5" s="153"/>
      <c r="L5" s="154"/>
    </row>
    <row r="6" spans="1:19" x14ac:dyDescent="0.35">
      <c r="A6" s="161" t="s">
        <v>13</v>
      </c>
      <c r="B6" s="162"/>
      <c r="C6" s="162"/>
      <c r="D6" s="163"/>
      <c r="E6" s="161" t="s">
        <v>12</v>
      </c>
      <c r="F6" s="162"/>
      <c r="G6" s="162"/>
      <c r="H6" s="162"/>
      <c r="I6" s="162"/>
      <c r="J6" s="162"/>
      <c r="K6" s="162"/>
      <c r="L6" s="163"/>
    </row>
    <row r="7" spans="1:19" x14ac:dyDescent="0.3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9" ht="54.75" customHeight="1" x14ac:dyDescent="0.35">
      <c r="A8" s="148" t="s">
        <v>9</v>
      </c>
      <c r="B8" s="149"/>
      <c r="C8" s="149"/>
      <c r="D8" s="150"/>
      <c r="E8" s="148" t="s">
        <v>11</v>
      </c>
      <c r="F8" s="149"/>
      <c r="G8" s="149"/>
      <c r="H8" s="149"/>
      <c r="I8" s="149"/>
      <c r="J8" s="149"/>
      <c r="K8" s="149"/>
      <c r="L8" s="150"/>
    </row>
    <row r="9" spans="1:19" x14ac:dyDescent="0.35">
      <c r="A9" s="152" t="s">
        <v>7</v>
      </c>
      <c r="B9" s="153"/>
      <c r="C9" s="153"/>
      <c r="D9" s="154"/>
      <c r="E9" s="167" t="s">
        <v>8</v>
      </c>
      <c r="F9" s="168"/>
      <c r="G9" s="168"/>
      <c r="H9" s="168"/>
      <c r="I9" s="168"/>
      <c r="J9" s="168"/>
      <c r="K9" s="168"/>
      <c r="L9" s="169"/>
      <c r="S9" s="3" t="s">
        <v>164</v>
      </c>
    </row>
    <row r="10" spans="1:19" ht="52.5" customHeight="1" x14ac:dyDescent="0.35">
      <c r="A10" s="158" t="s">
        <v>5</v>
      </c>
      <c r="B10" s="159"/>
      <c r="C10" s="159"/>
      <c r="D10" s="160"/>
      <c r="E10" s="158" t="s">
        <v>5</v>
      </c>
      <c r="F10" s="159"/>
      <c r="G10" s="159"/>
      <c r="H10" s="159"/>
      <c r="I10" s="159"/>
      <c r="J10" s="159"/>
      <c r="K10" s="159"/>
      <c r="L10" s="160"/>
    </row>
    <row r="11" spans="1:19" x14ac:dyDescent="0.35">
      <c r="A11" s="161" t="s">
        <v>14</v>
      </c>
      <c r="B11" s="162"/>
      <c r="C11" s="162"/>
      <c r="D11" s="163"/>
      <c r="E11" s="161" t="s">
        <v>15</v>
      </c>
      <c r="F11" s="162"/>
      <c r="G11" s="162"/>
      <c r="H11" s="162"/>
      <c r="I11" s="162"/>
      <c r="J11" s="162"/>
      <c r="K11" s="162"/>
      <c r="L11" s="163"/>
    </row>
  </sheetData>
  <mergeCells count="19">
    <mergeCell ref="A10:D10"/>
    <mergeCell ref="E10:L10"/>
    <mergeCell ref="A11:D11"/>
    <mergeCell ref="E11:L11"/>
    <mergeCell ref="A9:D9"/>
    <mergeCell ref="E9:L9"/>
    <mergeCell ref="A8:D8"/>
    <mergeCell ref="E8:L8"/>
    <mergeCell ref="A1:L1"/>
    <mergeCell ref="A3:D3"/>
    <mergeCell ref="E3:L3"/>
    <mergeCell ref="A4:D4"/>
    <mergeCell ref="E4:L4"/>
    <mergeCell ref="A5:D5"/>
    <mergeCell ref="E5:L5"/>
    <mergeCell ref="A6:D6"/>
    <mergeCell ref="E6:L6"/>
    <mergeCell ref="A7:L7"/>
    <mergeCell ref="A2:L2"/>
  </mergeCells>
  <phoneticPr fontId="12" type="noConversion"/>
  <printOptions horizontalCentered="1"/>
  <pageMargins left="0.59055118110236227" right="0.59055118110236227" top="0.47244094488188981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E90F-87BA-4207-A7FA-E76518174C92}">
  <dimension ref="A1:E22"/>
  <sheetViews>
    <sheetView zoomScale="80" zoomScaleNormal="80" workbookViewId="0">
      <selection activeCell="C20" sqref="C20"/>
    </sheetView>
  </sheetViews>
  <sheetFormatPr defaultRowHeight="14.25" x14ac:dyDescent="0.2"/>
  <cols>
    <col min="1" max="1" width="58.125" customWidth="1"/>
    <col min="2" max="2" width="7.125" customWidth="1"/>
    <col min="3" max="3" width="48.75" customWidth="1"/>
    <col min="4" max="4" width="45.375" bestFit="1" customWidth="1"/>
    <col min="5" max="5" width="42.875" bestFit="1" customWidth="1"/>
  </cols>
  <sheetData>
    <row r="1" spans="1:5" s="94" customFormat="1" ht="21" x14ac:dyDescent="0.35">
      <c r="A1" s="137" t="s">
        <v>128</v>
      </c>
      <c r="B1" s="137"/>
      <c r="C1" s="137"/>
    </row>
    <row r="2" spans="1:5" s="94" customFormat="1" ht="21" x14ac:dyDescent="0.35">
      <c r="A2" s="9" t="s">
        <v>18</v>
      </c>
      <c r="B2" s="9"/>
      <c r="C2" s="9"/>
      <c r="D2" s="9"/>
      <c r="E2" s="9"/>
    </row>
    <row r="3" spans="1:5" s="94" customFormat="1" ht="21" x14ac:dyDescent="0.35">
      <c r="A3" s="10"/>
      <c r="B3" s="10"/>
      <c r="C3" s="11" t="s">
        <v>17</v>
      </c>
      <c r="D3" s="11"/>
      <c r="E3" s="11"/>
    </row>
    <row r="4" spans="1:5" s="94" customFormat="1" ht="21" x14ac:dyDescent="0.35">
      <c r="A4" s="10"/>
      <c r="B4" s="10"/>
      <c r="C4" s="11"/>
      <c r="D4" s="11"/>
      <c r="E4" s="11"/>
    </row>
    <row r="5" spans="1:5" s="95" customFormat="1" ht="21" x14ac:dyDescent="0.35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5" s="95" customFormat="1" ht="21" x14ac:dyDescent="0.35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5" s="95" customFormat="1" ht="21" x14ac:dyDescent="0.35">
      <c r="A7" s="29" t="s">
        <v>125</v>
      </c>
      <c r="B7" s="37"/>
      <c r="C7" s="120"/>
      <c r="D7" s="14"/>
      <c r="E7" s="14"/>
    </row>
    <row r="8" spans="1:5" s="95" customFormat="1" ht="21" x14ac:dyDescent="0.35">
      <c r="A8" s="16" t="s">
        <v>193</v>
      </c>
      <c r="B8" s="17" t="s">
        <v>1</v>
      </c>
      <c r="C8" s="120">
        <f>SUM(C10)</f>
        <v>3950200</v>
      </c>
      <c r="D8" s="90"/>
      <c r="E8" s="90"/>
    </row>
    <row r="9" spans="1:5" s="95" customFormat="1" ht="21" x14ac:dyDescent="0.35">
      <c r="A9" s="18"/>
      <c r="B9" s="17" t="s">
        <v>2</v>
      </c>
      <c r="C9" s="17"/>
      <c r="D9" s="90"/>
      <c r="E9" s="90"/>
    </row>
    <row r="10" spans="1:5" s="95" customFormat="1" ht="21" x14ac:dyDescent="0.35">
      <c r="A10" s="16" t="s">
        <v>212</v>
      </c>
      <c r="B10" s="17" t="s">
        <v>1</v>
      </c>
      <c r="C10" s="17">
        <f>SUM(C13:C16)</f>
        <v>3950200</v>
      </c>
      <c r="D10" s="90"/>
      <c r="E10" s="90"/>
    </row>
    <row r="11" spans="1:5" s="95" customFormat="1" ht="21" x14ac:dyDescent="0.35">
      <c r="A11" s="28"/>
      <c r="B11" s="17" t="s">
        <v>2</v>
      </c>
      <c r="C11" s="17"/>
      <c r="D11" s="90"/>
      <c r="E11" s="90"/>
    </row>
    <row r="12" spans="1:5" s="95" customFormat="1" ht="21" x14ac:dyDescent="0.35">
      <c r="A12" s="19" t="s">
        <v>115</v>
      </c>
      <c r="B12" s="20"/>
      <c r="C12" s="17"/>
      <c r="D12" s="90"/>
      <c r="E12" s="90"/>
    </row>
    <row r="13" spans="1:5" s="95" customFormat="1" ht="21" x14ac:dyDescent="0.35">
      <c r="A13" s="134" t="s">
        <v>209</v>
      </c>
      <c r="B13" s="20" t="s">
        <v>1</v>
      </c>
      <c r="C13" s="43">
        <v>44900</v>
      </c>
      <c r="D13" s="90"/>
      <c r="E13" s="90"/>
    </row>
    <row r="14" spans="1:5" s="94" customFormat="1" ht="21" x14ac:dyDescent="0.35">
      <c r="A14" s="135" t="s">
        <v>210</v>
      </c>
      <c r="B14" s="20" t="s">
        <v>1</v>
      </c>
      <c r="C14" s="43">
        <v>1567500</v>
      </c>
      <c r="D14" s="86"/>
      <c r="E14" s="86"/>
    </row>
    <row r="15" spans="1:5" s="94" customFormat="1" ht="21" x14ac:dyDescent="0.35">
      <c r="A15" s="135" t="s">
        <v>211</v>
      </c>
      <c r="B15" s="20" t="s">
        <v>1</v>
      </c>
      <c r="C15" s="43">
        <v>2206800</v>
      </c>
      <c r="D15" s="86"/>
      <c r="E15" s="86"/>
    </row>
    <row r="16" spans="1:5" s="94" customFormat="1" ht="21" x14ac:dyDescent="0.35">
      <c r="A16" s="136" t="s">
        <v>213</v>
      </c>
      <c r="B16" s="124" t="s">
        <v>1</v>
      </c>
      <c r="C16" s="86">
        <v>131000</v>
      </c>
      <c r="D16" s="86"/>
      <c r="E16" s="86"/>
    </row>
    <row r="17" spans="1:5" s="95" customFormat="1" ht="19.5" customHeight="1" x14ac:dyDescent="0.35">
      <c r="A17" s="143" t="s">
        <v>126</v>
      </c>
      <c r="B17" s="40" t="s">
        <v>1</v>
      </c>
      <c r="C17" s="96">
        <f>SUM(C8)</f>
        <v>3950200</v>
      </c>
      <c r="D17" s="96"/>
      <c r="E17" s="96"/>
    </row>
    <row r="18" spans="1:5" s="95" customFormat="1" ht="19.5" customHeight="1" x14ac:dyDescent="0.35">
      <c r="A18" s="144"/>
      <c r="B18" s="40" t="s">
        <v>2</v>
      </c>
      <c r="C18" s="96"/>
      <c r="D18" s="96"/>
      <c r="E18" s="96"/>
    </row>
    <row r="19" spans="1:5" s="94" customFormat="1" ht="21" x14ac:dyDescent="0.35">
      <c r="A19" s="123"/>
      <c r="B19" s="73"/>
      <c r="C19" s="110"/>
      <c r="D19" s="110"/>
      <c r="E19" s="110"/>
    </row>
    <row r="20" spans="1:5" s="94" customFormat="1" ht="21" x14ac:dyDescent="0.35">
      <c r="A20" s="123"/>
      <c r="B20" s="73"/>
      <c r="C20" s="110"/>
      <c r="D20" s="110"/>
      <c r="E20" s="110"/>
    </row>
    <row r="21" spans="1:5" s="94" customFormat="1" ht="21" x14ac:dyDescent="0.35">
      <c r="A21" s="123"/>
      <c r="B21" s="73"/>
      <c r="C21" s="110"/>
      <c r="D21" s="110"/>
      <c r="E21" s="110"/>
    </row>
    <row r="22" spans="1:5" s="94" customFormat="1" ht="21" x14ac:dyDescent="0.35">
      <c r="A22" s="10" t="s">
        <v>4</v>
      </c>
      <c r="B22" s="73"/>
      <c r="C22" s="110"/>
      <c r="D22" s="110"/>
      <c r="E22" s="110"/>
    </row>
  </sheetData>
  <mergeCells count="3">
    <mergeCell ref="A1:C1"/>
    <mergeCell ref="A5:A6"/>
    <mergeCell ref="A17:A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&amp;R&amp;"TH SarabunPSK,ธรรมดา"&amp;16แบบ สงม. 2
(สำนักงานเขต)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8"/>
  <sheetViews>
    <sheetView zoomScale="70" zoomScaleNormal="70" workbookViewId="0">
      <selection activeCell="D22" sqref="D22"/>
    </sheetView>
  </sheetViews>
  <sheetFormatPr defaultRowHeight="21" x14ac:dyDescent="0.35"/>
  <cols>
    <col min="1" max="1" width="59.375" style="94" customWidth="1"/>
    <col min="2" max="2" width="10.125" style="94" customWidth="1"/>
    <col min="3" max="5" width="52.5" style="94" customWidth="1"/>
    <col min="6" max="6" width="13.625" style="94" customWidth="1"/>
    <col min="7" max="14" width="39.375" style="94" customWidth="1"/>
    <col min="15" max="16384" width="9" style="94"/>
  </cols>
  <sheetData>
    <row r="1" spans="1:6" x14ac:dyDescent="0.35">
      <c r="A1" s="145" t="s">
        <v>128</v>
      </c>
      <c r="B1" s="145"/>
      <c r="C1" s="145"/>
    </row>
    <row r="2" spans="1:6" x14ac:dyDescent="0.35">
      <c r="A2" s="9" t="s">
        <v>18</v>
      </c>
      <c r="B2" s="9"/>
      <c r="C2" s="9"/>
      <c r="D2" s="9"/>
      <c r="E2" s="9"/>
    </row>
    <row r="3" spans="1:6" x14ac:dyDescent="0.35">
      <c r="A3" s="10" t="s">
        <v>19</v>
      </c>
      <c r="B3" s="10"/>
      <c r="C3" s="11"/>
      <c r="D3" s="11"/>
      <c r="E3" s="11" t="s">
        <v>17</v>
      </c>
    </row>
    <row r="4" spans="1:6" x14ac:dyDescent="0.35">
      <c r="A4" s="10"/>
      <c r="B4" s="10"/>
      <c r="C4" s="11"/>
      <c r="D4" s="11"/>
      <c r="E4" s="11"/>
    </row>
    <row r="5" spans="1:6" s="95" customFormat="1" x14ac:dyDescent="0.35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s="95" customFormat="1" x14ac:dyDescent="0.35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95" customFormat="1" x14ac:dyDescent="0.35">
      <c r="A7" s="31" t="s">
        <v>125</v>
      </c>
      <c r="B7" s="89"/>
      <c r="C7" s="14"/>
      <c r="D7" s="14"/>
      <c r="E7" s="14"/>
    </row>
    <row r="8" spans="1:6" s="95" customFormat="1" x14ac:dyDescent="0.35">
      <c r="A8" s="19" t="s">
        <v>165</v>
      </c>
      <c r="B8" s="40" t="s">
        <v>1</v>
      </c>
      <c r="C8" s="90">
        <v>11717180</v>
      </c>
      <c r="D8" s="90">
        <v>389900</v>
      </c>
      <c r="E8" s="90">
        <v>302720</v>
      </c>
      <c r="F8" s="108"/>
    </row>
    <row r="9" spans="1:6" s="95" customFormat="1" x14ac:dyDescent="0.35">
      <c r="A9" s="42"/>
      <c r="B9" s="40" t="s">
        <v>2</v>
      </c>
      <c r="C9" s="90"/>
      <c r="D9" s="90"/>
      <c r="E9" s="90"/>
      <c r="F9" s="108"/>
    </row>
    <row r="10" spans="1:6" s="95" customFormat="1" x14ac:dyDescent="0.35">
      <c r="A10" s="19" t="s">
        <v>160</v>
      </c>
      <c r="B10" s="40" t="s">
        <v>1</v>
      </c>
      <c r="C10" s="90">
        <v>11717180</v>
      </c>
      <c r="D10" s="90">
        <v>389900</v>
      </c>
      <c r="E10" s="90">
        <v>302720</v>
      </c>
      <c r="F10" s="108"/>
    </row>
    <row r="11" spans="1:6" s="95" customFormat="1" x14ac:dyDescent="0.35">
      <c r="A11" s="21"/>
      <c r="B11" s="40" t="s">
        <v>2</v>
      </c>
      <c r="C11" s="170"/>
      <c r="D11" s="170"/>
      <c r="E11" s="90"/>
      <c r="F11" s="108"/>
    </row>
    <row r="12" spans="1:6" s="95" customFormat="1" x14ac:dyDescent="0.35">
      <c r="A12" s="19" t="s">
        <v>115</v>
      </c>
      <c r="B12" s="91"/>
      <c r="C12" s="90"/>
      <c r="D12" s="90"/>
      <c r="E12" s="90"/>
      <c r="F12" s="108"/>
    </row>
    <row r="13" spans="1:6" s="95" customFormat="1" x14ac:dyDescent="0.35">
      <c r="A13" s="21" t="s">
        <v>116</v>
      </c>
      <c r="B13" s="91"/>
      <c r="C13" s="90"/>
      <c r="D13" s="90"/>
      <c r="E13" s="90"/>
      <c r="F13" s="108"/>
    </row>
    <row r="14" spans="1:6" x14ac:dyDescent="0.35">
      <c r="A14" s="49" t="s">
        <v>22</v>
      </c>
      <c r="B14" s="20" t="s">
        <v>1</v>
      </c>
      <c r="C14" s="86">
        <v>129180</v>
      </c>
      <c r="D14" s="86">
        <v>124500</v>
      </c>
      <c r="E14" s="86">
        <v>130720</v>
      </c>
      <c r="F14" s="108"/>
    </row>
    <row r="15" spans="1:6" x14ac:dyDescent="0.35">
      <c r="A15" s="21" t="s">
        <v>117</v>
      </c>
      <c r="B15" s="20"/>
      <c r="C15" s="86"/>
      <c r="D15" s="86"/>
      <c r="E15" s="86"/>
      <c r="F15" s="108"/>
    </row>
    <row r="16" spans="1:6" x14ac:dyDescent="0.35">
      <c r="A16" s="49" t="s">
        <v>23</v>
      </c>
      <c r="B16" s="20" t="s">
        <v>1</v>
      </c>
      <c r="C16" s="86">
        <v>100000</v>
      </c>
      <c r="D16" s="86">
        <v>110200</v>
      </c>
      <c r="E16" s="86">
        <v>106000</v>
      </c>
      <c r="F16" s="108"/>
    </row>
    <row r="17" spans="1:6" x14ac:dyDescent="0.35">
      <c r="A17" s="49" t="s">
        <v>118</v>
      </c>
      <c r="B17" s="20" t="s">
        <v>1</v>
      </c>
      <c r="C17" s="86">
        <v>10000</v>
      </c>
      <c r="D17" s="86">
        <v>0</v>
      </c>
      <c r="E17" s="86">
        <v>0</v>
      </c>
      <c r="F17" s="108"/>
    </row>
    <row r="18" spans="1:6" x14ac:dyDescent="0.35">
      <c r="A18" s="49" t="s">
        <v>24</v>
      </c>
      <c r="B18" s="20" t="s">
        <v>1</v>
      </c>
      <c r="C18" s="86">
        <v>35900</v>
      </c>
      <c r="D18" s="86">
        <v>0</v>
      </c>
      <c r="E18" s="86">
        <v>0</v>
      </c>
      <c r="F18" s="108"/>
    </row>
    <row r="19" spans="1:6" x14ac:dyDescent="0.35">
      <c r="A19" s="49" t="s">
        <v>31</v>
      </c>
      <c r="B19" s="20" t="s">
        <v>1</v>
      </c>
      <c r="C19" s="86">
        <v>4800</v>
      </c>
      <c r="D19" s="86">
        <v>0</v>
      </c>
      <c r="E19" s="86">
        <v>0</v>
      </c>
      <c r="F19" s="108"/>
    </row>
    <row r="20" spans="1:6" x14ac:dyDescent="0.35">
      <c r="A20" s="49" t="s">
        <v>25</v>
      </c>
      <c r="B20" s="20" t="s">
        <v>1</v>
      </c>
      <c r="C20" s="86">
        <v>12000</v>
      </c>
      <c r="D20" s="86">
        <v>0</v>
      </c>
      <c r="E20" s="86">
        <v>0</v>
      </c>
      <c r="F20" s="108"/>
    </row>
    <row r="21" spans="1:6" x14ac:dyDescent="0.35">
      <c r="A21" s="49" t="s">
        <v>32</v>
      </c>
      <c r="B21" s="20" t="s">
        <v>1</v>
      </c>
      <c r="C21" s="101">
        <v>2100000</v>
      </c>
      <c r="D21" s="86">
        <v>0</v>
      </c>
      <c r="E21" s="86">
        <v>0</v>
      </c>
      <c r="F21" s="108"/>
    </row>
    <row r="22" spans="1:6" x14ac:dyDescent="0.35">
      <c r="A22" s="49" t="s">
        <v>33</v>
      </c>
      <c r="B22" s="20" t="s">
        <v>1</v>
      </c>
      <c r="C22" s="101">
        <v>6396000</v>
      </c>
      <c r="D22" s="86">
        <v>0</v>
      </c>
      <c r="E22" s="86">
        <v>0</v>
      </c>
      <c r="F22" s="108"/>
    </row>
    <row r="23" spans="1:6" x14ac:dyDescent="0.35">
      <c r="A23" s="49" t="s">
        <v>34</v>
      </c>
      <c r="B23" s="20" t="s">
        <v>1</v>
      </c>
      <c r="C23" s="101">
        <v>1705000</v>
      </c>
      <c r="D23" s="86">
        <v>0</v>
      </c>
      <c r="E23" s="86">
        <v>0</v>
      </c>
      <c r="F23" s="108"/>
    </row>
    <row r="24" spans="1:6" x14ac:dyDescent="0.35">
      <c r="A24" s="69" t="s">
        <v>35</v>
      </c>
      <c r="B24" s="20" t="s">
        <v>1</v>
      </c>
      <c r="C24" s="101">
        <v>831600</v>
      </c>
      <c r="D24" s="86">
        <v>0</v>
      </c>
      <c r="E24" s="86">
        <v>0</v>
      </c>
      <c r="F24" s="108"/>
    </row>
    <row r="25" spans="1:6" x14ac:dyDescent="0.35">
      <c r="A25" s="111" t="s">
        <v>36</v>
      </c>
      <c r="B25" s="20" t="s">
        <v>1</v>
      </c>
      <c r="C25" s="86">
        <v>64000</v>
      </c>
      <c r="D25" s="86">
        <v>0</v>
      </c>
      <c r="E25" s="86">
        <v>0</v>
      </c>
      <c r="F25" s="108"/>
    </row>
    <row r="26" spans="1:6" x14ac:dyDescent="0.35">
      <c r="A26" s="49" t="s">
        <v>37</v>
      </c>
      <c r="B26" s="20" t="s">
        <v>1</v>
      </c>
      <c r="C26" s="86">
        <v>2000</v>
      </c>
      <c r="D26" s="86">
        <v>2000</v>
      </c>
      <c r="E26" s="86">
        <v>0</v>
      </c>
      <c r="F26" s="108"/>
    </row>
    <row r="27" spans="1:6" x14ac:dyDescent="0.35">
      <c r="A27" s="21" t="s">
        <v>119</v>
      </c>
      <c r="B27" s="20"/>
      <c r="C27" s="86"/>
      <c r="D27" s="86"/>
      <c r="E27" s="86"/>
      <c r="F27" s="108"/>
    </row>
    <row r="28" spans="1:6" x14ac:dyDescent="0.35">
      <c r="A28" s="49" t="s">
        <v>26</v>
      </c>
      <c r="B28" s="20" t="s">
        <v>1</v>
      </c>
      <c r="C28" s="101">
        <v>130200</v>
      </c>
      <c r="D28" s="86">
        <v>0</v>
      </c>
      <c r="E28" s="86">
        <v>0</v>
      </c>
      <c r="F28" s="108"/>
    </row>
    <row r="29" spans="1:6" x14ac:dyDescent="0.35">
      <c r="A29" s="49" t="s">
        <v>27</v>
      </c>
      <c r="B29" s="20" t="s">
        <v>1</v>
      </c>
      <c r="C29" s="86">
        <v>77500</v>
      </c>
      <c r="D29" s="86">
        <v>70000</v>
      </c>
      <c r="E29" s="86">
        <v>30000</v>
      </c>
      <c r="F29" s="108"/>
    </row>
    <row r="30" spans="1:6" x14ac:dyDescent="0.35">
      <c r="A30" s="49" t="s">
        <v>28</v>
      </c>
      <c r="B30" s="20" t="s">
        <v>1</v>
      </c>
      <c r="C30" s="86">
        <v>30000</v>
      </c>
      <c r="D30" s="86">
        <v>25200</v>
      </c>
      <c r="E30" s="86">
        <v>0</v>
      </c>
      <c r="F30" s="108"/>
    </row>
    <row r="31" spans="1:6" x14ac:dyDescent="0.35">
      <c r="A31" s="49" t="s">
        <v>29</v>
      </c>
      <c r="B31" s="20" t="s">
        <v>1</v>
      </c>
      <c r="C31" s="86">
        <v>23800</v>
      </c>
      <c r="D31" s="86">
        <v>0</v>
      </c>
      <c r="E31" s="86">
        <v>0</v>
      </c>
      <c r="F31" s="108"/>
    </row>
    <row r="32" spans="1:6" x14ac:dyDescent="0.35">
      <c r="A32" s="77" t="s">
        <v>21</v>
      </c>
      <c r="B32" s="20" t="s">
        <v>1</v>
      </c>
      <c r="C32" s="86">
        <v>5200</v>
      </c>
      <c r="D32" s="86">
        <v>0</v>
      </c>
      <c r="E32" s="86">
        <v>0</v>
      </c>
      <c r="F32" s="108"/>
    </row>
    <row r="33" spans="1:6" x14ac:dyDescent="0.35">
      <c r="A33" s="49" t="s">
        <v>120</v>
      </c>
      <c r="B33" s="20" t="s">
        <v>1</v>
      </c>
      <c r="C33" s="86">
        <v>50000</v>
      </c>
      <c r="D33" s="86">
        <v>40000</v>
      </c>
      <c r="E33" s="86">
        <v>30000</v>
      </c>
      <c r="F33" s="108"/>
    </row>
    <row r="34" spans="1:6" x14ac:dyDescent="0.35">
      <c r="A34" s="49" t="s">
        <v>38</v>
      </c>
      <c r="B34" s="20" t="s">
        <v>1</v>
      </c>
      <c r="C34" s="86">
        <v>10000</v>
      </c>
      <c r="D34" s="86">
        <v>8000</v>
      </c>
      <c r="E34" s="86">
        <v>6000</v>
      </c>
      <c r="F34" s="108"/>
    </row>
    <row r="35" spans="1:6" x14ac:dyDescent="0.35">
      <c r="A35" s="69" t="s">
        <v>39</v>
      </c>
      <c r="B35" s="43" t="s">
        <v>1</v>
      </c>
      <c r="C35" s="86">
        <v>0</v>
      </c>
      <c r="D35" s="86">
        <v>10000</v>
      </c>
      <c r="E35" s="86">
        <v>0</v>
      </c>
      <c r="F35" s="108"/>
    </row>
    <row r="36" spans="1:6" x14ac:dyDescent="0.35">
      <c r="A36" s="123"/>
      <c r="B36" s="73"/>
      <c r="C36" s="110"/>
      <c r="D36" s="110"/>
      <c r="E36" s="110"/>
      <c r="F36" s="108"/>
    </row>
    <row r="37" spans="1:6" x14ac:dyDescent="0.35">
      <c r="A37" s="123"/>
      <c r="B37" s="73"/>
      <c r="C37" s="110"/>
      <c r="D37" s="110"/>
      <c r="E37" s="110"/>
      <c r="F37" s="108"/>
    </row>
    <row r="38" spans="1:6" x14ac:dyDescent="0.35">
      <c r="A38" s="123"/>
      <c r="B38" s="73"/>
      <c r="C38" s="110"/>
      <c r="D38" s="110"/>
      <c r="E38" s="110"/>
      <c r="F38" s="108"/>
    </row>
    <row r="39" spans="1:6" x14ac:dyDescent="0.35">
      <c r="A39" s="10" t="s">
        <v>4</v>
      </c>
      <c r="B39" s="73"/>
      <c r="C39" s="110"/>
      <c r="D39" s="110"/>
      <c r="E39" s="110"/>
      <c r="F39" s="108"/>
    </row>
    <row r="40" spans="1:6" x14ac:dyDescent="0.35">
      <c r="A40" s="123"/>
      <c r="B40" s="73"/>
      <c r="C40" s="110"/>
      <c r="D40" s="110"/>
      <c r="E40" s="110"/>
      <c r="F40" s="108"/>
    </row>
    <row r="41" spans="1:6" x14ac:dyDescent="0.35">
      <c r="A41" s="123"/>
      <c r="B41" s="73"/>
      <c r="C41" s="110"/>
      <c r="D41" s="110"/>
      <c r="E41" s="110"/>
      <c r="F41" s="108"/>
    </row>
    <row r="42" spans="1:6" x14ac:dyDescent="0.35">
      <c r="A42" s="123"/>
      <c r="B42" s="73"/>
      <c r="C42" s="110"/>
      <c r="D42" s="110"/>
      <c r="E42" s="110"/>
      <c r="F42" s="108"/>
    </row>
    <row r="43" spans="1:6" s="95" customFormat="1" x14ac:dyDescent="0.35">
      <c r="A43" s="19" t="s">
        <v>196</v>
      </c>
      <c r="B43" s="40" t="s">
        <v>1</v>
      </c>
      <c r="C43" s="90">
        <v>295300</v>
      </c>
      <c r="D43" s="90">
        <v>208300</v>
      </c>
      <c r="E43" s="90">
        <v>117600</v>
      </c>
      <c r="F43" s="108"/>
    </row>
    <row r="44" spans="1:6" s="95" customFormat="1" x14ac:dyDescent="0.35">
      <c r="A44" s="42"/>
      <c r="B44" s="40" t="s">
        <v>2</v>
      </c>
      <c r="C44" s="90"/>
      <c r="D44" s="90"/>
      <c r="E44" s="90"/>
      <c r="F44" s="108"/>
    </row>
    <row r="45" spans="1:6" s="95" customFormat="1" x14ac:dyDescent="0.35">
      <c r="A45" s="31" t="s">
        <v>114</v>
      </c>
      <c r="B45" s="40" t="s">
        <v>1</v>
      </c>
      <c r="C45" s="90">
        <v>176900</v>
      </c>
      <c r="D45" s="90">
        <v>50800</v>
      </c>
      <c r="E45" s="90">
        <v>0</v>
      </c>
      <c r="F45" s="108"/>
    </row>
    <row r="46" spans="1:6" s="95" customFormat="1" x14ac:dyDescent="0.35">
      <c r="A46" s="31"/>
      <c r="B46" s="40" t="s">
        <v>2</v>
      </c>
      <c r="C46" s="90"/>
      <c r="D46" s="90"/>
      <c r="E46" s="90"/>
      <c r="F46" s="108"/>
    </row>
    <row r="47" spans="1:6" s="95" customFormat="1" x14ac:dyDescent="0.35">
      <c r="A47" s="30" t="s">
        <v>115</v>
      </c>
      <c r="B47" s="91"/>
      <c r="C47" s="90"/>
      <c r="D47" s="90"/>
      <c r="E47" s="90"/>
      <c r="F47" s="108"/>
    </row>
    <row r="48" spans="1:6" s="95" customFormat="1" x14ac:dyDescent="0.35">
      <c r="A48" s="31" t="s">
        <v>117</v>
      </c>
      <c r="B48" s="91"/>
      <c r="C48" s="90"/>
      <c r="D48" s="90"/>
      <c r="E48" s="90"/>
      <c r="F48" s="108"/>
    </row>
    <row r="49" spans="1:6" x14ac:dyDescent="0.35">
      <c r="A49" s="53" t="s">
        <v>24</v>
      </c>
      <c r="B49" s="20" t="s">
        <v>1</v>
      </c>
      <c r="C49" s="86">
        <v>36200</v>
      </c>
      <c r="D49" s="86">
        <v>0</v>
      </c>
      <c r="E49" s="86">
        <v>0</v>
      </c>
      <c r="F49" s="108"/>
    </row>
    <row r="50" spans="1:6" x14ac:dyDescent="0.35">
      <c r="A50" s="30" t="s">
        <v>119</v>
      </c>
      <c r="B50" s="20"/>
      <c r="C50" s="86"/>
      <c r="D50" s="86"/>
      <c r="E50" s="86"/>
      <c r="F50" s="108"/>
    </row>
    <row r="51" spans="1:6" x14ac:dyDescent="0.35">
      <c r="A51" s="92" t="s">
        <v>26</v>
      </c>
      <c r="B51" s="20" t="s">
        <v>1</v>
      </c>
      <c r="C51" s="101">
        <v>54100</v>
      </c>
      <c r="D51" s="86">
        <v>0</v>
      </c>
      <c r="E51" s="86">
        <v>0</v>
      </c>
      <c r="F51" s="108"/>
    </row>
    <row r="52" spans="1:6" x14ac:dyDescent="0.35">
      <c r="A52" s="92" t="s">
        <v>27</v>
      </c>
      <c r="B52" s="20" t="s">
        <v>1</v>
      </c>
      <c r="C52" s="86">
        <v>40000</v>
      </c>
      <c r="D52" s="86">
        <v>34000</v>
      </c>
      <c r="E52" s="86">
        <v>0</v>
      </c>
      <c r="F52" s="108"/>
    </row>
    <row r="53" spans="1:6" x14ac:dyDescent="0.35">
      <c r="A53" s="92" t="s">
        <v>28</v>
      </c>
      <c r="B53" s="20" t="s">
        <v>1</v>
      </c>
      <c r="C53" s="86">
        <v>20000</v>
      </c>
      <c r="D53" s="86">
        <v>16800</v>
      </c>
      <c r="E53" s="86">
        <v>0</v>
      </c>
      <c r="F53" s="108"/>
    </row>
    <row r="54" spans="1:6" x14ac:dyDescent="0.35">
      <c r="A54" s="92" t="s">
        <v>29</v>
      </c>
      <c r="B54" s="20" t="s">
        <v>1</v>
      </c>
      <c r="C54" s="86">
        <v>24000</v>
      </c>
      <c r="D54" s="86">
        <v>0</v>
      </c>
      <c r="E54" s="86">
        <v>0</v>
      </c>
      <c r="F54" s="108"/>
    </row>
    <row r="55" spans="1:6" x14ac:dyDescent="0.35">
      <c r="A55" s="24" t="s">
        <v>21</v>
      </c>
      <c r="B55" s="20" t="s">
        <v>1</v>
      </c>
      <c r="C55" s="86">
        <v>2600</v>
      </c>
      <c r="D55" s="86">
        <v>0</v>
      </c>
      <c r="E55" s="86">
        <v>0</v>
      </c>
      <c r="F55" s="108"/>
    </row>
    <row r="56" spans="1:6" s="95" customFormat="1" x14ac:dyDescent="0.35">
      <c r="A56" s="31" t="s">
        <v>121</v>
      </c>
      <c r="B56" s="40" t="s">
        <v>1</v>
      </c>
      <c r="C56" s="90">
        <v>118400</v>
      </c>
      <c r="D56" s="90">
        <v>157500</v>
      </c>
      <c r="E56" s="90">
        <v>117600</v>
      </c>
      <c r="F56" s="108"/>
    </row>
    <row r="57" spans="1:6" s="95" customFormat="1" x14ac:dyDescent="0.35">
      <c r="A57" s="70"/>
      <c r="B57" s="40" t="s">
        <v>2</v>
      </c>
      <c r="C57" s="90"/>
      <c r="D57" s="90"/>
      <c r="E57" s="90"/>
      <c r="F57" s="108"/>
    </row>
    <row r="58" spans="1:6" x14ac:dyDescent="0.35">
      <c r="A58" s="52" t="s">
        <v>122</v>
      </c>
      <c r="B58" s="43" t="s">
        <v>1</v>
      </c>
      <c r="C58" s="86">
        <v>0</v>
      </c>
      <c r="D58" s="86">
        <v>41500</v>
      </c>
      <c r="E58" s="86">
        <v>0</v>
      </c>
      <c r="F58" s="108"/>
    </row>
    <row r="59" spans="1:6" x14ac:dyDescent="0.35">
      <c r="A59" s="53"/>
      <c r="B59" s="43" t="s">
        <v>2</v>
      </c>
      <c r="C59" s="86"/>
      <c r="D59" s="86"/>
      <c r="E59" s="86"/>
      <c r="F59" s="108"/>
    </row>
    <row r="60" spans="1:6" x14ac:dyDescent="0.35">
      <c r="A60" s="74"/>
      <c r="B60" s="73"/>
      <c r="C60" s="110"/>
      <c r="D60" s="110"/>
      <c r="E60" s="110"/>
      <c r="F60" s="108"/>
    </row>
    <row r="61" spans="1:6" x14ac:dyDescent="0.35">
      <c r="A61" s="52" t="s">
        <v>123</v>
      </c>
      <c r="B61" s="43" t="s">
        <v>1</v>
      </c>
      <c r="C61" s="86">
        <v>118400</v>
      </c>
      <c r="D61" s="86">
        <v>116000</v>
      </c>
      <c r="E61" s="86">
        <v>117600</v>
      </c>
      <c r="F61" s="108"/>
    </row>
    <row r="62" spans="1:6" x14ac:dyDescent="0.35">
      <c r="A62" s="53"/>
      <c r="B62" s="43" t="s">
        <v>2</v>
      </c>
      <c r="C62" s="86"/>
      <c r="D62" s="86"/>
      <c r="E62" s="86"/>
      <c r="F62" s="108"/>
    </row>
    <row r="63" spans="1:6" s="95" customFormat="1" ht="42" x14ac:dyDescent="0.35">
      <c r="A63" s="118" t="s">
        <v>189</v>
      </c>
      <c r="B63" s="112" t="s">
        <v>1</v>
      </c>
      <c r="C63" s="90">
        <v>0</v>
      </c>
      <c r="D63" s="90">
        <v>65000</v>
      </c>
      <c r="E63" s="90">
        <v>40100</v>
      </c>
      <c r="F63" s="108"/>
    </row>
    <row r="64" spans="1:6" s="95" customFormat="1" x14ac:dyDescent="0.35">
      <c r="A64" s="70"/>
      <c r="B64" s="89" t="s">
        <v>2</v>
      </c>
      <c r="C64" s="90"/>
      <c r="D64" s="90"/>
      <c r="E64" s="90"/>
      <c r="F64" s="108"/>
    </row>
    <row r="65" spans="1:6" ht="42" x14ac:dyDescent="0.35">
      <c r="A65" s="52" t="s">
        <v>124</v>
      </c>
      <c r="B65" s="43" t="s">
        <v>1</v>
      </c>
      <c r="C65" s="86">
        <v>0</v>
      </c>
      <c r="D65" s="86">
        <v>65000</v>
      </c>
      <c r="E65" s="86">
        <v>40100</v>
      </c>
      <c r="F65" s="108"/>
    </row>
    <row r="66" spans="1:6" x14ac:dyDescent="0.35">
      <c r="A66" s="53"/>
      <c r="B66" s="43" t="s">
        <v>2</v>
      </c>
      <c r="C66" s="86"/>
      <c r="D66" s="86"/>
      <c r="E66" s="86"/>
      <c r="F66" s="108"/>
    </row>
    <row r="67" spans="1:6" s="95" customFormat="1" ht="19.5" customHeight="1" x14ac:dyDescent="0.35">
      <c r="A67" s="143" t="s">
        <v>191</v>
      </c>
      <c r="B67" s="40" t="s">
        <v>1</v>
      </c>
      <c r="C67" s="90">
        <v>12012480</v>
      </c>
      <c r="D67" s="90">
        <v>598200</v>
      </c>
      <c r="E67" s="90">
        <v>420320</v>
      </c>
      <c r="F67" s="108"/>
    </row>
    <row r="68" spans="1:6" s="95" customFormat="1" ht="19.5" customHeight="1" x14ac:dyDescent="0.35">
      <c r="A68" s="144"/>
      <c r="B68" s="40" t="s">
        <v>2</v>
      </c>
      <c r="C68" s="90"/>
      <c r="D68" s="90"/>
      <c r="E68" s="90"/>
      <c r="F68" s="108"/>
    </row>
    <row r="69" spans="1:6" s="95" customFormat="1" ht="19.5" customHeight="1" x14ac:dyDescent="0.35">
      <c r="A69" s="143" t="s">
        <v>127</v>
      </c>
      <c r="B69" s="40" t="s">
        <v>1</v>
      </c>
      <c r="C69" s="96">
        <v>0</v>
      </c>
      <c r="D69" s="96">
        <v>65000</v>
      </c>
      <c r="E69" s="96">
        <v>40100</v>
      </c>
      <c r="F69" s="108"/>
    </row>
    <row r="70" spans="1:6" s="95" customFormat="1" ht="19.5" customHeight="1" x14ac:dyDescent="0.35">
      <c r="A70" s="144"/>
      <c r="B70" s="40" t="s">
        <v>2</v>
      </c>
      <c r="C70" s="96"/>
      <c r="D70" s="96"/>
      <c r="E70" s="96"/>
      <c r="F70" s="108"/>
    </row>
    <row r="71" spans="1:6" s="95" customFormat="1" ht="19.5" customHeight="1" x14ac:dyDescent="0.35">
      <c r="A71" s="143" t="s">
        <v>126</v>
      </c>
      <c r="B71" s="40" t="s">
        <v>1</v>
      </c>
      <c r="C71" s="96">
        <v>12012480</v>
      </c>
      <c r="D71" s="96">
        <v>663200</v>
      </c>
      <c r="E71" s="96">
        <v>460420</v>
      </c>
      <c r="F71" s="108"/>
    </row>
    <row r="72" spans="1:6" s="95" customFormat="1" ht="19.5" customHeight="1" x14ac:dyDescent="0.35">
      <c r="A72" s="144"/>
      <c r="B72" s="40" t="s">
        <v>2</v>
      </c>
      <c r="C72" s="96"/>
      <c r="D72" s="96"/>
      <c r="E72" s="96"/>
      <c r="F72" s="108"/>
    </row>
    <row r="73" spans="1:6" ht="19.5" customHeight="1" x14ac:dyDescent="0.35">
      <c r="A73" s="93"/>
      <c r="B73" s="93"/>
    </row>
    <row r="74" spans="1:6" ht="19.5" customHeight="1" x14ac:dyDescent="0.35">
      <c r="A74" s="93"/>
      <c r="B74" s="93"/>
    </row>
    <row r="75" spans="1:6" x14ac:dyDescent="0.35">
      <c r="A75" s="10" t="s">
        <v>4</v>
      </c>
    </row>
    <row r="76" spans="1:6" x14ac:dyDescent="0.35">
      <c r="A76" s="27"/>
      <c r="B76" s="27"/>
      <c r="C76" s="1"/>
      <c r="D76" s="1"/>
      <c r="E76" s="1"/>
    </row>
    <row r="77" spans="1:6" x14ac:dyDescent="0.35">
      <c r="A77" s="27"/>
      <c r="B77" s="27"/>
      <c r="C77" s="102"/>
      <c r="D77" s="1"/>
      <c r="E77" s="1"/>
      <c r="F77" s="104"/>
    </row>
    <row r="78" spans="1:6" x14ac:dyDescent="0.35">
      <c r="B78" s="27"/>
      <c r="C78" s="1"/>
      <c r="D78" s="1"/>
      <c r="E78" s="1"/>
    </row>
  </sheetData>
  <mergeCells count="5">
    <mergeCell ref="A67:A68"/>
    <mergeCell ref="A69:A70"/>
    <mergeCell ref="A71:A72"/>
    <mergeCell ref="A1:C1"/>
    <mergeCell ref="A5:A6"/>
  </mergeCells>
  <printOptions horizontalCentered="1"/>
  <pageMargins left="0.39370078740157483" right="0.39370078740157483" top="0.74803149606299213" bottom="0.39370078740157483" header="0.31496062992125984" footer="0.31496062992125984"/>
  <pageSetup paperSize="9" orientation="landscape" r:id="rId1"/>
  <headerFooter>
    <oddHeader xml:space="preserve">&amp;R&amp;"TH SarabunPSK,ธรรมดา"&amp;16แบบ สงม. 2   
 (สำนักงานเขต) &amp;"-,ธรรมดา"&amp;11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7A59-D398-4230-92BD-A4F892A8469C}">
  <dimension ref="A1:F34"/>
  <sheetViews>
    <sheetView zoomScale="70" zoomScaleNormal="70" workbookViewId="0">
      <selection activeCell="D18" sqref="D18"/>
    </sheetView>
  </sheetViews>
  <sheetFormatPr defaultRowHeight="14.25" x14ac:dyDescent="0.2"/>
  <cols>
    <col min="1" max="1" width="60.125" customWidth="1"/>
    <col min="2" max="2" width="10.5" customWidth="1"/>
    <col min="3" max="5" width="52.5" customWidth="1"/>
    <col min="6" max="6" width="16.375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40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17.25" customHeight="1" x14ac:dyDescent="0.2">
      <c r="A7" s="29" t="s">
        <v>125</v>
      </c>
      <c r="B7" s="37"/>
      <c r="C7" s="84"/>
      <c r="D7" s="84"/>
      <c r="E7" s="84"/>
    </row>
    <row r="8" spans="1:6" s="79" customFormat="1" ht="17.25" customHeight="1" x14ac:dyDescent="0.2">
      <c r="A8" s="16" t="s">
        <v>166</v>
      </c>
      <c r="B8" s="17" t="s">
        <v>1</v>
      </c>
      <c r="C8" s="82">
        <v>647440</v>
      </c>
      <c r="D8" s="82">
        <v>804100</v>
      </c>
      <c r="E8" s="82">
        <v>326000</v>
      </c>
      <c r="F8" s="109"/>
    </row>
    <row r="9" spans="1:6" s="79" customFormat="1" ht="17.25" customHeight="1" x14ac:dyDescent="0.2">
      <c r="A9" s="18"/>
      <c r="B9" s="17" t="s">
        <v>2</v>
      </c>
      <c r="C9" s="82"/>
      <c r="D9" s="82"/>
      <c r="E9" s="82"/>
      <c r="F9" s="109"/>
    </row>
    <row r="10" spans="1:6" s="79" customFormat="1" ht="17.25" customHeight="1" x14ac:dyDescent="0.2">
      <c r="A10" s="28" t="s">
        <v>160</v>
      </c>
      <c r="B10" s="17" t="s">
        <v>1</v>
      </c>
      <c r="C10" s="82">
        <v>647440</v>
      </c>
      <c r="D10" s="82">
        <v>804100</v>
      </c>
      <c r="E10" s="82">
        <v>326000</v>
      </c>
      <c r="F10" s="109"/>
    </row>
    <row r="11" spans="1:6" s="79" customFormat="1" ht="17.25" customHeight="1" x14ac:dyDescent="0.2">
      <c r="A11" s="28"/>
      <c r="B11" s="17" t="s">
        <v>2</v>
      </c>
      <c r="C11" s="82"/>
      <c r="D11" s="82"/>
      <c r="E11" s="82"/>
      <c r="F11" s="109"/>
    </row>
    <row r="12" spans="1:6" s="79" customFormat="1" ht="17.25" customHeight="1" x14ac:dyDescent="0.2">
      <c r="A12" s="16" t="s">
        <v>115</v>
      </c>
      <c r="B12" s="85"/>
      <c r="C12" s="82"/>
      <c r="D12" s="82"/>
      <c r="E12" s="82"/>
      <c r="F12" s="109"/>
    </row>
    <row r="13" spans="1:6" s="79" customFormat="1" ht="17.25" customHeight="1" x14ac:dyDescent="0.2">
      <c r="A13" s="28" t="s">
        <v>116</v>
      </c>
      <c r="B13" s="85"/>
      <c r="C13" s="82"/>
      <c r="D13" s="82"/>
      <c r="E13" s="82"/>
      <c r="F13" s="109"/>
    </row>
    <row r="14" spans="1:6" ht="17.25" customHeight="1" x14ac:dyDescent="0.2">
      <c r="A14" s="22" t="s">
        <v>22</v>
      </c>
      <c r="B14" s="23" t="s">
        <v>1</v>
      </c>
      <c r="C14" s="86">
        <v>175000</v>
      </c>
      <c r="D14" s="86">
        <v>175000</v>
      </c>
      <c r="E14" s="86">
        <v>175000</v>
      </c>
      <c r="F14" s="109"/>
    </row>
    <row r="15" spans="1:6" ht="17.25" customHeight="1" x14ac:dyDescent="0.2">
      <c r="A15" s="21" t="s">
        <v>117</v>
      </c>
      <c r="B15" s="20"/>
      <c r="C15" s="86"/>
      <c r="D15" s="86"/>
      <c r="E15" s="86"/>
      <c r="F15" s="109"/>
    </row>
    <row r="16" spans="1:6" ht="17.25" customHeight="1" x14ac:dyDescent="0.2">
      <c r="A16" s="22" t="s">
        <v>24</v>
      </c>
      <c r="B16" s="23" t="s">
        <v>1</v>
      </c>
      <c r="C16" s="86">
        <v>6000</v>
      </c>
      <c r="D16" s="86">
        <v>12100</v>
      </c>
      <c r="E16" s="86">
        <v>0</v>
      </c>
      <c r="F16" s="109"/>
    </row>
    <row r="17" spans="1:6" ht="17.25" customHeight="1" x14ac:dyDescent="0.2">
      <c r="A17" s="22" t="s">
        <v>25</v>
      </c>
      <c r="B17" s="23" t="s">
        <v>1</v>
      </c>
      <c r="C17" s="86">
        <v>0</v>
      </c>
      <c r="D17" s="86">
        <v>22000</v>
      </c>
      <c r="E17" s="86">
        <v>0</v>
      </c>
      <c r="F17" s="109"/>
    </row>
    <row r="18" spans="1:6" ht="17.25" customHeight="1" x14ac:dyDescent="0.2">
      <c r="A18" s="22" t="s">
        <v>35</v>
      </c>
      <c r="B18" s="23" t="s">
        <v>1</v>
      </c>
      <c r="C18" s="101">
        <v>388800</v>
      </c>
      <c r="D18" s="86">
        <v>0</v>
      </c>
      <c r="E18" s="86">
        <v>0</v>
      </c>
      <c r="F18" s="109"/>
    </row>
    <row r="19" spans="1:6" ht="17.25" customHeight="1" x14ac:dyDescent="0.2">
      <c r="A19" s="21" t="s">
        <v>119</v>
      </c>
      <c r="B19" s="20"/>
      <c r="C19" s="86"/>
      <c r="D19" s="86"/>
      <c r="E19" s="86"/>
      <c r="F19" s="109"/>
    </row>
    <row r="20" spans="1:6" ht="17.25" customHeight="1" x14ac:dyDescent="0.2">
      <c r="A20" s="22" t="s">
        <v>26</v>
      </c>
      <c r="B20" s="23" t="s">
        <v>1</v>
      </c>
      <c r="C20" s="101">
        <v>32340</v>
      </c>
      <c r="D20" s="86">
        <v>0</v>
      </c>
      <c r="E20" s="86">
        <v>0</v>
      </c>
      <c r="F20" s="109"/>
    </row>
    <row r="21" spans="1:6" ht="17.25" customHeight="1" x14ac:dyDescent="0.2">
      <c r="A21" s="22" t="s">
        <v>27</v>
      </c>
      <c r="B21" s="23" t="s">
        <v>1</v>
      </c>
      <c r="C21" s="86">
        <v>30000</v>
      </c>
      <c r="D21" s="86">
        <v>151000</v>
      </c>
      <c r="E21" s="86">
        <v>151000</v>
      </c>
      <c r="F21" s="109"/>
    </row>
    <row r="22" spans="1:6" ht="17.25" customHeight="1" x14ac:dyDescent="0.2">
      <c r="A22" s="22" t="s">
        <v>28</v>
      </c>
      <c r="B22" s="23" t="s">
        <v>1</v>
      </c>
      <c r="C22" s="86">
        <v>10000</v>
      </c>
      <c r="D22" s="86">
        <v>24000</v>
      </c>
      <c r="E22" s="86">
        <v>0</v>
      </c>
      <c r="F22" s="109"/>
    </row>
    <row r="23" spans="1:6" ht="17.25" customHeight="1" x14ac:dyDescent="0.2">
      <c r="A23" s="22" t="s">
        <v>29</v>
      </c>
      <c r="B23" s="23" t="s">
        <v>1</v>
      </c>
      <c r="C23" s="86">
        <v>4000</v>
      </c>
      <c r="D23" s="86">
        <v>8000</v>
      </c>
      <c r="E23" s="86">
        <v>0</v>
      </c>
      <c r="F23" s="109"/>
    </row>
    <row r="24" spans="1:6" ht="17.25" customHeight="1" x14ac:dyDescent="0.2">
      <c r="A24" s="22" t="s">
        <v>21</v>
      </c>
      <c r="B24" s="23" t="s">
        <v>1</v>
      </c>
      <c r="C24" s="86">
        <v>1300</v>
      </c>
      <c r="D24" s="86">
        <v>0</v>
      </c>
      <c r="E24" s="86">
        <v>0</v>
      </c>
      <c r="F24" s="109"/>
    </row>
    <row r="25" spans="1:6" ht="17.25" customHeight="1" x14ac:dyDescent="0.2">
      <c r="A25" s="25" t="s">
        <v>137</v>
      </c>
      <c r="B25" s="23" t="s">
        <v>1</v>
      </c>
      <c r="C25" s="86">
        <v>0</v>
      </c>
      <c r="D25" s="86">
        <v>412000</v>
      </c>
      <c r="E25" s="86">
        <v>0</v>
      </c>
      <c r="F25" s="109"/>
    </row>
    <row r="26" spans="1:6" s="79" customFormat="1" ht="17.25" customHeight="1" x14ac:dyDescent="0.2">
      <c r="A26" s="146" t="s">
        <v>126</v>
      </c>
      <c r="B26" s="17" t="s">
        <v>1</v>
      </c>
      <c r="C26" s="82">
        <v>647440</v>
      </c>
      <c r="D26" s="82">
        <v>804100</v>
      </c>
      <c r="E26" s="82">
        <v>326000</v>
      </c>
      <c r="F26" s="109"/>
    </row>
    <row r="27" spans="1:6" s="79" customFormat="1" ht="17.25" customHeight="1" x14ac:dyDescent="0.2">
      <c r="A27" s="147"/>
      <c r="B27" s="17" t="s">
        <v>2</v>
      </c>
      <c r="C27" s="82"/>
      <c r="D27" s="82"/>
      <c r="E27" s="82"/>
      <c r="F27" s="109"/>
    </row>
    <row r="28" spans="1:6" ht="17.25" customHeight="1" x14ac:dyDescent="0.2">
      <c r="A28" s="27"/>
      <c r="B28" s="27"/>
      <c r="C28" s="1"/>
      <c r="D28" s="1"/>
      <c r="E28" s="1"/>
    </row>
    <row r="29" spans="1:6" ht="17.25" customHeight="1" x14ac:dyDescent="0.2">
      <c r="A29" s="41" t="s">
        <v>4</v>
      </c>
      <c r="B29" s="27"/>
      <c r="C29" s="1"/>
      <c r="D29" s="1"/>
      <c r="E29" s="1"/>
    </row>
    <row r="30" spans="1:6" ht="21" x14ac:dyDescent="0.2">
      <c r="A30" s="10"/>
      <c r="B30" s="27"/>
      <c r="C30" s="1"/>
      <c r="D30" s="1"/>
      <c r="E30" s="1"/>
    </row>
    <row r="31" spans="1:6" ht="21" x14ac:dyDescent="0.2">
      <c r="A31" s="10"/>
      <c r="B31" s="27"/>
      <c r="C31" s="1"/>
      <c r="D31" s="1"/>
      <c r="E31" s="1"/>
    </row>
    <row r="32" spans="1:6" ht="21" x14ac:dyDescent="0.2">
      <c r="A32" s="10"/>
      <c r="B32" s="27"/>
      <c r="C32" s="1"/>
      <c r="D32" s="1"/>
      <c r="E32" s="1"/>
    </row>
    <row r="34" spans="3:6" x14ac:dyDescent="0.2">
      <c r="C34" s="103"/>
      <c r="F34" s="103"/>
    </row>
  </sheetData>
  <mergeCells count="3">
    <mergeCell ref="A1:C1"/>
    <mergeCell ref="A5:A6"/>
    <mergeCell ref="A26:A27"/>
  </mergeCells>
  <printOptions horizontalCentered="1"/>
  <pageMargins left="0.39370078740157483" right="0.39370078740157483" top="0.59055118110236227" bottom="0" header="0.31496062992125984" footer="0.31496062992125984"/>
  <pageSetup paperSize="9" orientation="landscape" r:id="rId1"/>
  <headerFooter>
    <oddHeader>&amp;R&amp;"TH SarabunPSK,ธรรมดา"&amp;16 แบบ สงม.2 
(สำนักงานเขต)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56739-8007-4299-999E-4A247B735E43}">
  <dimension ref="A1:F32"/>
  <sheetViews>
    <sheetView zoomScale="70" zoomScaleNormal="70" workbookViewId="0">
      <selection activeCell="D11" sqref="D11"/>
    </sheetView>
  </sheetViews>
  <sheetFormatPr defaultRowHeight="14.25" x14ac:dyDescent="0.2"/>
  <cols>
    <col min="1" max="1" width="57.75" customWidth="1"/>
    <col min="2" max="2" width="11" customWidth="1"/>
    <col min="3" max="5" width="52.5" customWidth="1"/>
    <col min="6" max="6" width="12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41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18" customHeight="1" x14ac:dyDescent="0.2">
      <c r="A7" s="29" t="s">
        <v>125</v>
      </c>
      <c r="B7" s="37"/>
      <c r="C7" s="84"/>
      <c r="D7" s="84"/>
      <c r="E7" s="84"/>
    </row>
    <row r="8" spans="1:6" s="79" customFormat="1" ht="18" customHeight="1" x14ac:dyDescent="0.2">
      <c r="A8" s="16" t="s">
        <v>167</v>
      </c>
      <c r="B8" s="17" t="s">
        <v>1</v>
      </c>
      <c r="C8" s="82">
        <v>377690</v>
      </c>
      <c r="D8" s="82">
        <v>140950</v>
      </c>
      <c r="E8" s="82">
        <v>259050</v>
      </c>
      <c r="F8" s="109"/>
    </row>
    <row r="9" spans="1:6" s="79" customFormat="1" ht="18" customHeight="1" x14ac:dyDescent="0.2">
      <c r="A9" s="18"/>
      <c r="B9" s="17" t="s">
        <v>2</v>
      </c>
      <c r="C9" s="82"/>
      <c r="D9" s="82"/>
      <c r="E9" s="82"/>
      <c r="F9" s="109"/>
    </row>
    <row r="10" spans="1:6" s="79" customFormat="1" ht="18" customHeight="1" x14ac:dyDescent="0.2">
      <c r="A10" s="16" t="s">
        <v>160</v>
      </c>
      <c r="B10" s="17" t="s">
        <v>1</v>
      </c>
      <c r="C10" s="82">
        <v>377690</v>
      </c>
      <c r="D10" s="82">
        <v>140950</v>
      </c>
      <c r="E10" s="82">
        <v>259050</v>
      </c>
      <c r="F10" s="109"/>
    </row>
    <row r="11" spans="1:6" s="79" customFormat="1" ht="18" customHeight="1" x14ac:dyDescent="0.2">
      <c r="A11" s="28"/>
      <c r="B11" s="17" t="s">
        <v>2</v>
      </c>
      <c r="C11" s="82"/>
      <c r="D11" s="82"/>
      <c r="E11" s="82"/>
      <c r="F11" s="109"/>
    </row>
    <row r="12" spans="1:6" ht="18" customHeight="1" x14ac:dyDescent="0.2">
      <c r="A12" s="19" t="s">
        <v>115</v>
      </c>
      <c r="B12" s="20"/>
      <c r="C12" s="86"/>
      <c r="D12" s="86"/>
      <c r="E12" s="86"/>
      <c r="F12" s="109"/>
    </row>
    <row r="13" spans="1:6" ht="18" customHeight="1" x14ac:dyDescent="0.2">
      <c r="A13" s="21" t="s">
        <v>116</v>
      </c>
      <c r="B13" s="20"/>
      <c r="C13" s="86"/>
      <c r="D13" s="86"/>
      <c r="E13" s="86"/>
      <c r="F13" s="109"/>
    </row>
    <row r="14" spans="1:6" ht="18" customHeight="1" x14ac:dyDescent="0.2">
      <c r="A14" s="22" t="s">
        <v>22</v>
      </c>
      <c r="B14" s="23" t="s">
        <v>1</v>
      </c>
      <c r="C14" s="86">
        <v>66100</v>
      </c>
      <c r="D14" s="86">
        <v>47600</v>
      </c>
      <c r="E14" s="86">
        <v>167200</v>
      </c>
      <c r="F14" s="109"/>
    </row>
    <row r="15" spans="1:6" ht="18" customHeight="1" x14ac:dyDescent="0.2">
      <c r="A15" s="21" t="s">
        <v>117</v>
      </c>
      <c r="B15" s="20"/>
      <c r="C15" s="86"/>
      <c r="D15" s="86"/>
      <c r="E15" s="86"/>
      <c r="F15" s="109"/>
    </row>
    <row r="16" spans="1:6" ht="18" customHeight="1" x14ac:dyDescent="0.2">
      <c r="A16" s="22" t="s">
        <v>24</v>
      </c>
      <c r="B16" s="23" t="s">
        <v>1</v>
      </c>
      <c r="C16" s="86">
        <v>7000</v>
      </c>
      <c r="D16" s="86">
        <v>7000</v>
      </c>
      <c r="E16" s="86">
        <v>4100</v>
      </c>
      <c r="F16" s="109"/>
    </row>
    <row r="17" spans="1:6" ht="18" customHeight="1" x14ac:dyDescent="0.2">
      <c r="A17" s="22" t="s">
        <v>25</v>
      </c>
      <c r="B17" s="23" t="s">
        <v>1</v>
      </c>
      <c r="C17" s="86">
        <v>8000</v>
      </c>
      <c r="D17" s="86">
        <v>8000</v>
      </c>
      <c r="E17" s="86">
        <v>8400</v>
      </c>
      <c r="F17" s="109"/>
    </row>
    <row r="18" spans="1:6" ht="18" customHeight="1" x14ac:dyDescent="0.2">
      <c r="A18" s="22" t="s">
        <v>35</v>
      </c>
      <c r="B18" s="23" t="s">
        <v>1</v>
      </c>
      <c r="C18" s="101">
        <v>194400</v>
      </c>
      <c r="D18" s="86">
        <v>0</v>
      </c>
      <c r="E18" s="86">
        <v>0</v>
      </c>
      <c r="F18" s="109"/>
    </row>
    <row r="19" spans="1:6" ht="18" customHeight="1" x14ac:dyDescent="0.2">
      <c r="A19" s="21" t="s">
        <v>119</v>
      </c>
      <c r="B19" s="20"/>
      <c r="C19" s="86"/>
      <c r="D19" s="86"/>
      <c r="E19" s="86"/>
      <c r="F19" s="109"/>
    </row>
    <row r="20" spans="1:6" ht="18" customHeight="1" x14ac:dyDescent="0.2">
      <c r="A20" s="22" t="s">
        <v>26</v>
      </c>
      <c r="B20" s="23" t="s">
        <v>1</v>
      </c>
      <c r="C20" s="101">
        <v>22540</v>
      </c>
      <c r="D20" s="86">
        <v>0</v>
      </c>
      <c r="E20" s="86">
        <v>0</v>
      </c>
      <c r="F20" s="109"/>
    </row>
    <row r="21" spans="1:6" ht="18" customHeight="1" x14ac:dyDescent="0.2">
      <c r="A21" s="22" t="s">
        <v>27</v>
      </c>
      <c r="B21" s="23" t="s">
        <v>1</v>
      </c>
      <c r="C21" s="86">
        <v>50350</v>
      </c>
      <c r="D21" s="86">
        <v>50350</v>
      </c>
      <c r="E21" s="86">
        <v>50350</v>
      </c>
      <c r="F21" s="109"/>
    </row>
    <row r="22" spans="1:6" ht="18" customHeight="1" x14ac:dyDescent="0.2">
      <c r="A22" s="22" t="s">
        <v>28</v>
      </c>
      <c r="B22" s="23" t="s">
        <v>1</v>
      </c>
      <c r="C22" s="86">
        <v>24000</v>
      </c>
      <c r="D22" s="86">
        <v>24000</v>
      </c>
      <c r="E22" s="86">
        <v>25000</v>
      </c>
      <c r="F22" s="109"/>
    </row>
    <row r="23" spans="1:6" ht="18" customHeight="1" x14ac:dyDescent="0.2">
      <c r="A23" s="22" t="s">
        <v>29</v>
      </c>
      <c r="B23" s="23" t="s">
        <v>1</v>
      </c>
      <c r="C23" s="86">
        <v>4000</v>
      </c>
      <c r="D23" s="86">
        <v>4000</v>
      </c>
      <c r="E23" s="86">
        <v>4000</v>
      </c>
      <c r="F23" s="109"/>
    </row>
    <row r="24" spans="1:6" ht="18" customHeight="1" x14ac:dyDescent="0.2">
      <c r="A24" s="25" t="s">
        <v>21</v>
      </c>
      <c r="B24" s="23" t="s">
        <v>1</v>
      </c>
      <c r="C24" s="86">
        <v>1300</v>
      </c>
      <c r="D24" s="86">
        <v>0</v>
      </c>
      <c r="E24" s="86">
        <v>0</v>
      </c>
      <c r="F24" s="109"/>
    </row>
    <row r="25" spans="1:6" s="79" customFormat="1" ht="18" customHeight="1" x14ac:dyDescent="0.2">
      <c r="A25" s="146" t="s">
        <v>126</v>
      </c>
      <c r="B25" s="17" t="s">
        <v>1</v>
      </c>
      <c r="C25" s="82">
        <v>377690</v>
      </c>
      <c r="D25" s="82">
        <v>140950</v>
      </c>
      <c r="E25" s="82">
        <v>259050</v>
      </c>
      <c r="F25" s="109"/>
    </row>
    <row r="26" spans="1:6" s="79" customFormat="1" ht="18" customHeight="1" x14ac:dyDescent="0.2">
      <c r="A26" s="147"/>
      <c r="B26" s="17" t="s">
        <v>2</v>
      </c>
      <c r="C26" s="82"/>
      <c r="D26" s="82"/>
      <c r="E26" s="82"/>
      <c r="F26" s="109"/>
    </row>
    <row r="27" spans="1:6" ht="18" customHeight="1" x14ac:dyDescent="0.2"/>
    <row r="28" spans="1:6" ht="18" customHeight="1" x14ac:dyDescent="0.2">
      <c r="A28" s="41" t="s">
        <v>4</v>
      </c>
    </row>
    <row r="29" spans="1:6" ht="18" customHeight="1" x14ac:dyDescent="0.2"/>
    <row r="30" spans="1:6" ht="18" customHeight="1" x14ac:dyDescent="0.2"/>
    <row r="32" spans="1:6" x14ac:dyDescent="0.2">
      <c r="C32" s="103"/>
      <c r="F32" s="103"/>
    </row>
  </sheetData>
  <mergeCells count="3">
    <mergeCell ref="A1:C1"/>
    <mergeCell ref="A5:A6"/>
    <mergeCell ref="A25:A26"/>
  </mergeCells>
  <printOptions horizontalCentered="1"/>
  <pageMargins left="0.39370078740157483" right="0.39370078740157483" top="0.59055118110236227" bottom="0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08C6-78EC-480A-8A58-A6694574FD45}">
  <dimension ref="A1:F31"/>
  <sheetViews>
    <sheetView zoomScale="60" zoomScaleNormal="60" workbookViewId="0">
      <selection activeCell="D13" sqref="D13"/>
    </sheetView>
  </sheetViews>
  <sheetFormatPr defaultRowHeight="14.25" x14ac:dyDescent="0.2"/>
  <cols>
    <col min="1" max="1" width="60.875" customWidth="1"/>
    <col min="2" max="2" width="11" customWidth="1"/>
    <col min="3" max="5" width="52.5" customWidth="1"/>
    <col min="6" max="6" width="3.5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42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18.75" customHeight="1" x14ac:dyDescent="0.2">
      <c r="A7" s="29" t="s">
        <v>125</v>
      </c>
      <c r="B7" s="37"/>
      <c r="C7" s="84"/>
      <c r="D7" s="84"/>
      <c r="E7" s="84"/>
    </row>
    <row r="8" spans="1:6" s="79" customFormat="1" ht="18.75" customHeight="1" x14ac:dyDescent="0.2">
      <c r="A8" s="16" t="s">
        <v>168</v>
      </c>
      <c r="B8" s="17" t="s">
        <v>1</v>
      </c>
      <c r="C8" s="82">
        <v>384700</v>
      </c>
      <c r="D8" s="82">
        <v>175900</v>
      </c>
      <c r="E8" s="82">
        <v>100700</v>
      </c>
      <c r="F8" s="109">
        <f>SUM(C8:E8)</f>
        <v>661300</v>
      </c>
    </row>
    <row r="9" spans="1:6" s="79" customFormat="1" ht="18.75" customHeight="1" x14ac:dyDescent="0.2">
      <c r="A9" s="18"/>
      <c r="B9" s="17" t="s">
        <v>2</v>
      </c>
      <c r="C9" s="82"/>
      <c r="D9" s="82"/>
      <c r="E9" s="82"/>
      <c r="F9" s="109">
        <f t="shared" ref="F9:F26" si="0">SUM(C9:E9)</f>
        <v>0</v>
      </c>
    </row>
    <row r="10" spans="1:6" s="79" customFormat="1" ht="18.75" customHeight="1" x14ac:dyDescent="0.2">
      <c r="A10" s="28" t="s">
        <v>160</v>
      </c>
      <c r="B10" s="17" t="s">
        <v>1</v>
      </c>
      <c r="C10" s="82">
        <v>384700</v>
      </c>
      <c r="D10" s="82">
        <v>175900</v>
      </c>
      <c r="E10" s="82">
        <v>100700</v>
      </c>
      <c r="F10" s="109">
        <f t="shared" si="0"/>
        <v>661300</v>
      </c>
    </row>
    <row r="11" spans="1:6" s="79" customFormat="1" ht="18.75" customHeight="1" x14ac:dyDescent="0.2">
      <c r="A11" s="28"/>
      <c r="B11" s="17" t="s">
        <v>2</v>
      </c>
      <c r="C11" s="82"/>
      <c r="D11" s="82"/>
      <c r="E11" s="82"/>
      <c r="F11" s="109">
        <f t="shared" si="0"/>
        <v>0</v>
      </c>
    </row>
    <row r="12" spans="1:6" s="79" customFormat="1" ht="18.75" customHeight="1" x14ac:dyDescent="0.2">
      <c r="A12" s="16" t="s">
        <v>115</v>
      </c>
      <c r="B12" s="85"/>
      <c r="C12" s="82"/>
      <c r="D12" s="82"/>
      <c r="E12" s="82"/>
      <c r="F12" s="109">
        <f t="shared" si="0"/>
        <v>0</v>
      </c>
    </row>
    <row r="13" spans="1:6" s="79" customFormat="1" ht="18.75" customHeight="1" x14ac:dyDescent="0.2">
      <c r="A13" s="28" t="s">
        <v>116</v>
      </c>
      <c r="B13" s="85"/>
      <c r="C13" s="82"/>
      <c r="D13" s="82"/>
      <c r="E13" s="82"/>
      <c r="F13" s="109">
        <f t="shared" si="0"/>
        <v>0</v>
      </c>
    </row>
    <row r="14" spans="1:6" ht="18.75" customHeight="1" x14ac:dyDescent="0.2">
      <c r="A14" s="22" t="s">
        <v>22</v>
      </c>
      <c r="B14" s="23" t="s">
        <v>1</v>
      </c>
      <c r="C14" s="86">
        <v>100100</v>
      </c>
      <c r="D14" s="86">
        <v>16900</v>
      </c>
      <c r="E14" s="86">
        <v>0</v>
      </c>
      <c r="F14" s="109">
        <f t="shared" si="0"/>
        <v>117000</v>
      </c>
    </row>
    <row r="15" spans="1:6" ht="18.75" customHeight="1" x14ac:dyDescent="0.2">
      <c r="A15" s="21" t="s">
        <v>117</v>
      </c>
      <c r="B15" s="20"/>
      <c r="C15" s="86"/>
      <c r="D15" s="86"/>
      <c r="E15" s="86"/>
      <c r="F15" s="109">
        <f t="shared" si="0"/>
        <v>0</v>
      </c>
    </row>
    <row r="16" spans="1:6" ht="18.75" customHeight="1" x14ac:dyDescent="0.2">
      <c r="A16" s="22" t="s">
        <v>24</v>
      </c>
      <c r="B16" s="23" t="s">
        <v>1</v>
      </c>
      <c r="C16" s="86">
        <v>0</v>
      </c>
      <c r="D16" s="86">
        <v>15000</v>
      </c>
      <c r="E16" s="86">
        <v>21200</v>
      </c>
      <c r="F16" s="109">
        <f t="shared" si="0"/>
        <v>36200</v>
      </c>
    </row>
    <row r="17" spans="1:6" ht="18.75" customHeight="1" x14ac:dyDescent="0.2">
      <c r="A17" s="22" t="s">
        <v>25</v>
      </c>
      <c r="B17" s="23" t="s">
        <v>1</v>
      </c>
      <c r="C17" s="86">
        <v>5000</v>
      </c>
      <c r="D17" s="86">
        <v>10000</v>
      </c>
      <c r="E17" s="86">
        <v>9000</v>
      </c>
      <c r="F17" s="109">
        <f t="shared" si="0"/>
        <v>24000</v>
      </c>
    </row>
    <row r="18" spans="1:6" ht="18.75" customHeight="1" x14ac:dyDescent="0.2">
      <c r="A18" s="22" t="s">
        <v>35</v>
      </c>
      <c r="B18" s="23" t="s">
        <v>1</v>
      </c>
      <c r="C18" s="101">
        <v>158400</v>
      </c>
      <c r="D18" s="86">
        <v>0</v>
      </c>
      <c r="E18" s="86">
        <v>0</v>
      </c>
      <c r="F18" s="109">
        <f t="shared" si="0"/>
        <v>158400</v>
      </c>
    </row>
    <row r="19" spans="1:6" ht="18.75" customHeight="1" x14ac:dyDescent="0.2">
      <c r="A19" s="21" t="s">
        <v>119</v>
      </c>
      <c r="B19" s="20"/>
      <c r="C19" s="86"/>
      <c r="D19" s="86"/>
      <c r="E19" s="86"/>
      <c r="F19" s="109">
        <f t="shared" si="0"/>
        <v>0</v>
      </c>
    </row>
    <row r="20" spans="1:6" ht="18.75" customHeight="1" x14ac:dyDescent="0.2">
      <c r="A20" s="22" t="s">
        <v>26</v>
      </c>
      <c r="B20" s="23" t="s">
        <v>1</v>
      </c>
      <c r="C20" s="101">
        <v>68600</v>
      </c>
      <c r="D20" s="86">
        <v>0</v>
      </c>
      <c r="E20" s="86">
        <v>0</v>
      </c>
      <c r="F20" s="109">
        <f t="shared" si="0"/>
        <v>68600</v>
      </c>
    </row>
    <row r="21" spans="1:6" ht="18.75" customHeight="1" x14ac:dyDescent="0.2">
      <c r="A21" s="22" t="s">
        <v>27</v>
      </c>
      <c r="B21" s="23" t="s">
        <v>1</v>
      </c>
      <c r="C21" s="86">
        <v>20000</v>
      </c>
      <c r="D21" s="86">
        <v>70000</v>
      </c>
      <c r="E21" s="86">
        <v>56500</v>
      </c>
      <c r="F21" s="109">
        <f t="shared" si="0"/>
        <v>146500</v>
      </c>
    </row>
    <row r="22" spans="1:6" ht="18.75" customHeight="1" x14ac:dyDescent="0.2">
      <c r="A22" s="22" t="s">
        <v>28</v>
      </c>
      <c r="B22" s="23" t="s">
        <v>1</v>
      </c>
      <c r="C22" s="86">
        <v>30000</v>
      </c>
      <c r="D22" s="86">
        <v>54000</v>
      </c>
      <c r="E22" s="86">
        <v>0</v>
      </c>
      <c r="F22" s="109">
        <f t="shared" si="0"/>
        <v>84000</v>
      </c>
    </row>
    <row r="23" spans="1:6" ht="18.75" customHeight="1" x14ac:dyDescent="0.2">
      <c r="A23" s="22" t="s">
        <v>29</v>
      </c>
      <c r="B23" s="23" t="s">
        <v>1</v>
      </c>
      <c r="C23" s="86">
        <v>0</v>
      </c>
      <c r="D23" s="86">
        <v>10000</v>
      </c>
      <c r="E23" s="86">
        <v>14000</v>
      </c>
      <c r="F23" s="109">
        <f t="shared" si="0"/>
        <v>24000</v>
      </c>
    </row>
    <row r="24" spans="1:6" ht="18.75" customHeight="1" x14ac:dyDescent="0.2">
      <c r="A24" s="25" t="s">
        <v>21</v>
      </c>
      <c r="B24" s="23" t="s">
        <v>1</v>
      </c>
      <c r="C24" s="86">
        <v>2600</v>
      </c>
      <c r="D24" s="86">
        <v>0</v>
      </c>
      <c r="E24" s="86">
        <v>0</v>
      </c>
      <c r="F24" s="109">
        <f t="shared" si="0"/>
        <v>2600</v>
      </c>
    </row>
    <row r="25" spans="1:6" s="79" customFormat="1" ht="18.75" customHeight="1" x14ac:dyDescent="0.2">
      <c r="A25" s="146" t="s">
        <v>126</v>
      </c>
      <c r="B25" s="17" t="s">
        <v>1</v>
      </c>
      <c r="C25" s="82">
        <v>384700</v>
      </c>
      <c r="D25" s="82">
        <v>175900</v>
      </c>
      <c r="E25" s="82">
        <v>100700</v>
      </c>
      <c r="F25" s="109">
        <f t="shared" si="0"/>
        <v>661300</v>
      </c>
    </row>
    <row r="26" spans="1:6" s="79" customFormat="1" ht="18.75" customHeight="1" x14ac:dyDescent="0.2">
      <c r="A26" s="147"/>
      <c r="B26" s="17" t="s">
        <v>2</v>
      </c>
      <c r="C26" s="82"/>
      <c r="D26" s="82"/>
      <c r="E26" s="82"/>
      <c r="F26" s="109">
        <f t="shared" si="0"/>
        <v>0</v>
      </c>
    </row>
    <row r="27" spans="1:6" ht="36" customHeight="1" x14ac:dyDescent="0.35">
      <c r="A27" s="114" t="s">
        <v>4</v>
      </c>
      <c r="B27" s="27"/>
      <c r="C27" s="1"/>
      <c r="D27" s="1"/>
      <c r="E27" s="1"/>
    </row>
    <row r="28" spans="1:6" ht="21" x14ac:dyDescent="0.2">
      <c r="A28" s="27"/>
      <c r="B28" s="27"/>
      <c r="C28" s="1"/>
      <c r="D28" s="1"/>
      <c r="E28" s="1"/>
    </row>
    <row r="29" spans="1:6" ht="21" x14ac:dyDescent="0.2">
      <c r="B29" s="27"/>
      <c r="C29" s="1"/>
      <c r="D29" s="1"/>
      <c r="E29" s="1"/>
    </row>
    <row r="30" spans="1:6" ht="21" x14ac:dyDescent="0.2">
      <c r="A30" s="10"/>
      <c r="B30" s="27"/>
      <c r="C30" s="1"/>
      <c r="D30" s="1"/>
      <c r="E30" s="1"/>
    </row>
    <row r="31" spans="1:6" ht="21" x14ac:dyDescent="0.2">
      <c r="A31" s="10"/>
      <c r="B31" s="27"/>
      <c r="C31" s="102"/>
      <c r="D31" s="1"/>
      <c r="E31" s="1"/>
      <c r="F31" s="103">
        <f>SUM(C18+C20)</f>
        <v>227000</v>
      </c>
    </row>
  </sheetData>
  <mergeCells count="3">
    <mergeCell ref="A1:C1"/>
    <mergeCell ref="A5:A6"/>
    <mergeCell ref="A25:A26"/>
  </mergeCells>
  <printOptions horizontalCentered="1"/>
  <pageMargins left="0.39370078740157483" right="0.39370078740157483" top="0.59055118110236227" bottom="0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9108-C4E9-4AAE-9AF6-490EFC86C207}">
  <dimension ref="A1:F108"/>
  <sheetViews>
    <sheetView zoomScale="70" zoomScaleNormal="70" workbookViewId="0">
      <selection activeCell="C26" sqref="C26"/>
    </sheetView>
  </sheetViews>
  <sheetFormatPr defaultRowHeight="14.25" x14ac:dyDescent="0.2"/>
  <cols>
    <col min="1" max="1" width="64.125" customWidth="1"/>
    <col min="2" max="2" width="8.625" customWidth="1"/>
    <col min="3" max="5" width="52.5" customWidth="1"/>
    <col min="6" max="6" width="15.75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43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21" x14ac:dyDescent="0.2">
      <c r="A7" s="29" t="s">
        <v>125</v>
      </c>
      <c r="B7" s="37"/>
      <c r="C7" s="84"/>
      <c r="D7" s="84"/>
      <c r="E7" s="84"/>
    </row>
    <row r="8" spans="1:6" s="79" customFormat="1" ht="21" x14ac:dyDescent="0.2">
      <c r="A8" s="16" t="s">
        <v>169</v>
      </c>
      <c r="B8" s="17" t="s">
        <v>1</v>
      </c>
      <c r="C8" s="82">
        <v>7694700</v>
      </c>
      <c r="D8" s="82">
        <v>6247000</v>
      </c>
      <c r="E8" s="82">
        <v>5772900</v>
      </c>
      <c r="F8" s="109"/>
    </row>
    <row r="9" spans="1:6" s="79" customFormat="1" ht="21" x14ac:dyDescent="0.2">
      <c r="A9" s="18"/>
      <c r="B9" s="17" t="s">
        <v>2</v>
      </c>
      <c r="C9" s="82"/>
      <c r="D9" s="82"/>
      <c r="E9" s="82"/>
      <c r="F9" s="109"/>
    </row>
    <row r="10" spans="1:6" s="79" customFormat="1" ht="21" x14ac:dyDescent="0.2">
      <c r="A10" s="28" t="s">
        <v>160</v>
      </c>
      <c r="B10" s="17" t="s">
        <v>1</v>
      </c>
      <c r="C10" s="82">
        <v>7694700</v>
      </c>
      <c r="D10" s="82">
        <v>6247000</v>
      </c>
      <c r="E10" s="82">
        <v>5772900</v>
      </c>
      <c r="F10" s="109"/>
    </row>
    <row r="11" spans="1:6" s="79" customFormat="1" ht="21" x14ac:dyDescent="0.2">
      <c r="A11" s="28"/>
      <c r="B11" s="17" t="s">
        <v>2</v>
      </c>
      <c r="C11" s="82"/>
      <c r="D11" s="82"/>
      <c r="E11" s="82"/>
      <c r="F11" s="109"/>
    </row>
    <row r="12" spans="1:6" ht="21" x14ac:dyDescent="0.2">
      <c r="A12" s="19" t="s">
        <v>115</v>
      </c>
      <c r="B12" s="20"/>
      <c r="C12" s="86"/>
      <c r="D12" s="86"/>
      <c r="E12" s="86"/>
      <c r="F12" s="109"/>
    </row>
    <row r="13" spans="1:6" ht="21" x14ac:dyDescent="0.2">
      <c r="A13" s="21" t="s">
        <v>116</v>
      </c>
      <c r="B13" s="20"/>
      <c r="C13" s="86"/>
      <c r="D13" s="86"/>
      <c r="E13" s="86"/>
      <c r="F13" s="109"/>
    </row>
    <row r="14" spans="1:6" ht="21" x14ac:dyDescent="0.2">
      <c r="A14" s="22" t="s">
        <v>22</v>
      </c>
      <c r="B14" s="23" t="s">
        <v>1</v>
      </c>
      <c r="C14" s="86">
        <v>7200000</v>
      </c>
      <c r="D14" s="86">
        <v>6000000</v>
      </c>
      <c r="E14" s="86">
        <v>5693000</v>
      </c>
      <c r="F14" s="109"/>
    </row>
    <row r="15" spans="1:6" ht="21" x14ac:dyDescent="0.2">
      <c r="A15" s="21" t="s">
        <v>117</v>
      </c>
      <c r="B15" s="20"/>
      <c r="C15" s="86"/>
      <c r="D15" s="86"/>
      <c r="E15" s="86"/>
      <c r="F15" s="109"/>
    </row>
    <row r="16" spans="1:6" ht="21" x14ac:dyDescent="0.2">
      <c r="A16" s="22" t="s">
        <v>24</v>
      </c>
      <c r="B16" s="23" t="s">
        <v>1</v>
      </c>
      <c r="C16" s="86">
        <v>40000</v>
      </c>
      <c r="D16" s="86">
        <v>50000</v>
      </c>
      <c r="E16" s="86">
        <v>47800</v>
      </c>
      <c r="F16" s="109"/>
    </row>
    <row r="17" spans="1:6" ht="21" x14ac:dyDescent="0.2">
      <c r="A17" s="22" t="s">
        <v>25</v>
      </c>
      <c r="B17" s="23" t="s">
        <v>1</v>
      </c>
      <c r="C17" s="86">
        <v>10000</v>
      </c>
      <c r="D17" s="86">
        <v>22000</v>
      </c>
      <c r="E17" s="86">
        <v>0</v>
      </c>
      <c r="F17" s="109"/>
    </row>
    <row r="18" spans="1:6" ht="21" x14ac:dyDescent="0.2">
      <c r="A18" s="21" t="s">
        <v>119</v>
      </c>
      <c r="B18" s="20"/>
      <c r="C18" s="86"/>
      <c r="D18" s="86"/>
      <c r="E18" s="86"/>
      <c r="F18" s="109"/>
    </row>
    <row r="19" spans="1:6" ht="21" x14ac:dyDescent="0.2">
      <c r="A19" s="22" t="s">
        <v>26</v>
      </c>
      <c r="B19" s="23" t="s">
        <v>1</v>
      </c>
      <c r="C19" s="101">
        <v>400000</v>
      </c>
      <c r="D19" s="86">
        <v>0</v>
      </c>
      <c r="E19" s="86">
        <v>0</v>
      </c>
      <c r="F19" s="109"/>
    </row>
    <row r="20" spans="1:6" ht="21" x14ac:dyDescent="0.2">
      <c r="A20" s="22" t="s">
        <v>27</v>
      </c>
      <c r="B20" s="23" t="s">
        <v>1</v>
      </c>
      <c r="C20" s="86">
        <v>0</v>
      </c>
      <c r="D20" s="86">
        <v>85000</v>
      </c>
      <c r="E20" s="86">
        <v>0</v>
      </c>
      <c r="F20" s="109"/>
    </row>
    <row r="21" spans="1:6" ht="21" x14ac:dyDescent="0.2">
      <c r="A21" s="22" t="s">
        <v>28</v>
      </c>
      <c r="B21" s="23" t="s">
        <v>1</v>
      </c>
      <c r="C21" s="86">
        <v>0</v>
      </c>
      <c r="D21" s="86">
        <v>50000</v>
      </c>
      <c r="E21" s="86">
        <v>0</v>
      </c>
      <c r="F21" s="109"/>
    </row>
    <row r="22" spans="1:6" ht="21" x14ac:dyDescent="0.2">
      <c r="A22" s="22" t="s">
        <v>29</v>
      </c>
      <c r="B22" s="23" t="s">
        <v>1</v>
      </c>
      <c r="C22" s="86">
        <v>20000</v>
      </c>
      <c r="D22" s="86">
        <v>40000</v>
      </c>
      <c r="E22" s="86">
        <v>32100</v>
      </c>
      <c r="F22" s="109"/>
    </row>
    <row r="23" spans="1:6" ht="21" x14ac:dyDescent="0.2">
      <c r="A23" s="25" t="s">
        <v>21</v>
      </c>
      <c r="B23" s="36" t="s">
        <v>1</v>
      </c>
      <c r="C23" s="86">
        <v>24700</v>
      </c>
      <c r="D23" s="86">
        <v>0</v>
      </c>
      <c r="E23" s="86">
        <v>0</v>
      </c>
      <c r="F23" s="109"/>
    </row>
    <row r="24" spans="1:6" ht="29.25" customHeight="1" x14ac:dyDescent="0.35">
      <c r="A24" s="114" t="s">
        <v>4</v>
      </c>
      <c r="B24" s="76"/>
      <c r="C24" s="110"/>
      <c r="D24" s="110"/>
      <c r="E24" s="110"/>
      <c r="F24" s="109"/>
    </row>
    <row r="25" spans="1:6" s="79" customFormat="1" ht="21" x14ac:dyDescent="0.2">
      <c r="A25" s="16" t="s">
        <v>170</v>
      </c>
      <c r="B25" s="17" t="s">
        <v>1</v>
      </c>
      <c r="C25" s="82">
        <v>1219000</v>
      </c>
      <c r="D25" s="82">
        <v>405000</v>
      </c>
      <c r="E25" s="82">
        <v>112000</v>
      </c>
      <c r="F25" s="109"/>
    </row>
    <row r="26" spans="1:6" s="79" customFormat="1" ht="21" x14ac:dyDescent="0.2">
      <c r="A26" s="18"/>
      <c r="B26" s="17" t="s">
        <v>2</v>
      </c>
      <c r="C26" s="82"/>
      <c r="D26" s="82"/>
      <c r="E26" s="82"/>
      <c r="F26" s="109"/>
    </row>
    <row r="27" spans="1:6" s="79" customFormat="1" ht="21" x14ac:dyDescent="0.2">
      <c r="A27" s="28" t="s">
        <v>160</v>
      </c>
      <c r="B27" s="17" t="s">
        <v>1</v>
      </c>
      <c r="C27" s="82">
        <v>1219000</v>
      </c>
      <c r="D27" s="82">
        <v>405000</v>
      </c>
      <c r="E27" s="82">
        <v>112000</v>
      </c>
      <c r="F27" s="109"/>
    </row>
    <row r="28" spans="1:6" s="79" customFormat="1" ht="21" x14ac:dyDescent="0.2">
      <c r="A28" s="28"/>
      <c r="B28" s="17" t="s">
        <v>2</v>
      </c>
      <c r="C28" s="82"/>
      <c r="D28" s="82"/>
      <c r="E28" s="82"/>
      <c r="F28" s="109"/>
    </row>
    <row r="29" spans="1:6" ht="21" x14ac:dyDescent="0.2">
      <c r="A29" s="19" t="s">
        <v>115</v>
      </c>
      <c r="B29" s="43"/>
      <c r="C29" s="86"/>
      <c r="D29" s="86"/>
      <c r="E29" s="86"/>
      <c r="F29" s="109"/>
    </row>
    <row r="30" spans="1:6" ht="21" x14ac:dyDescent="0.2">
      <c r="A30" s="21" t="s">
        <v>117</v>
      </c>
      <c r="B30" s="20"/>
      <c r="C30" s="86"/>
      <c r="D30" s="86"/>
      <c r="E30" s="86"/>
      <c r="F30" s="109"/>
    </row>
    <row r="31" spans="1:6" ht="21" x14ac:dyDescent="0.2">
      <c r="A31" s="22" t="s">
        <v>24</v>
      </c>
      <c r="B31" s="23" t="s">
        <v>1</v>
      </c>
      <c r="C31" s="86">
        <v>20000</v>
      </c>
      <c r="D31" s="86">
        <v>60000</v>
      </c>
      <c r="E31" s="86">
        <v>12000</v>
      </c>
      <c r="F31" s="109"/>
    </row>
    <row r="32" spans="1:6" ht="21" x14ac:dyDescent="0.2">
      <c r="A32" s="21" t="s">
        <v>119</v>
      </c>
      <c r="B32" s="20"/>
      <c r="C32" s="86"/>
      <c r="D32" s="86"/>
      <c r="E32" s="86"/>
      <c r="F32" s="109"/>
    </row>
    <row r="33" spans="1:6" ht="21" x14ac:dyDescent="0.2">
      <c r="A33" s="22" t="s">
        <v>44</v>
      </c>
      <c r="B33" s="23" t="s">
        <v>1</v>
      </c>
      <c r="C33" s="86">
        <v>500000</v>
      </c>
      <c r="D33" s="86">
        <v>345000</v>
      </c>
      <c r="E33" s="86">
        <v>100000</v>
      </c>
      <c r="F33" s="109"/>
    </row>
    <row r="34" spans="1:6" ht="21" x14ac:dyDescent="0.2">
      <c r="A34" s="22" t="s">
        <v>21</v>
      </c>
      <c r="B34" s="23" t="s">
        <v>1</v>
      </c>
      <c r="C34" s="86">
        <v>13000</v>
      </c>
      <c r="D34" s="86">
        <v>0</v>
      </c>
      <c r="E34" s="86">
        <v>0</v>
      </c>
      <c r="F34" s="109"/>
    </row>
    <row r="35" spans="1:6" ht="21" x14ac:dyDescent="0.2">
      <c r="A35" s="22" t="s">
        <v>45</v>
      </c>
      <c r="B35" s="23" t="s">
        <v>1</v>
      </c>
      <c r="C35" s="86">
        <v>201100</v>
      </c>
      <c r="D35" s="86">
        <v>0</v>
      </c>
      <c r="E35" s="86">
        <v>0</v>
      </c>
      <c r="F35" s="109"/>
    </row>
    <row r="36" spans="1:6" ht="21" x14ac:dyDescent="0.2">
      <c r="A36" s="25" t="s">
        <v>46</v>
      </c>
      <c r="B36" s="36" t="s">
        <v>1</v>
      </c>
      <c r="C36" s="86">
        <v>484900</v>
      </c>
      <c r="D36" s="86">
        <v>0</v>
      </c>
      <c r="E36" s="86">
        <v>0</v>
      </c>
      <c r="F36" s="109"/>
    </row>
    <row r="37" spans="1:6" ht="21" x14ac:dyDescent="0.2">
      <c r="A37" s="75"/>
      <c r="B37" s="76"/>
      <c r="C37" s="88"/>
      <c r="D37" s="88"/>
      <c r="E37" s="88"/>
      <c r="F37" s="109"/>
    </row>
    <row r="38" spans="1:6" ht="21" x14ac:dyDescent="0.2">
      <c r="A38" s="75"/>
      <c r="B38" s="76"/>
      <c r="C38" s="88"/>
      <c r="D38" s="88"/>
      <c r="E38" s="88"/>
      <c r="F38" s="109"/>
    </row>
    <row r="39" spans="1:6" ht="21" x14ac:dyDescent="0.35">
      <c r="A39" s="114" t="s">
        <v>4</v>
      </c>
      <c r="B39" s="76"/>
      <c r="C39" s="88"/>
      <c r="D39" s="88"/>
      <c r="E39" s="88"/>
      <c r="F39" s="109"/>
    </row>
    <row r="40" spans="1:6" ht="21" x14ac:dyDescent="0.2">
      <c r="A40" s="75"/>
      <c r="B40" s="76"/>
      <c r="C40" s="88"/>
      <c r="D40" s="88"/>
      <c r="E40" s="88"/>
      <c r="F40" s="109"/>
    </row>
    <row r="41" spans="1:6" ht="21" x14ac:dyDescent="0.2">
      <c r="A41" s="75"/>
      <c r="B41" s="76"/>
      <c r="C41" s="88"/>
      <c r="D41" s="88"/>
      <c r="E41" s="88"/>
      <c r="F41" s="109"/>
    </row>
    <row r="42" spans="1:6" ht="21" x14ac:dyDescent="0.2">
      <c r="A42" s="75"/>
      <c r="B42" s="76"/>
      <c r="C42" s="88"/>
      <c r="D42" s="88"/>
      <c r="E42" s="88"/>
      <c r="F42" s="109"/>
    </row>
    <row r="43" spans="1:6" s="79" customFormat="1" ht="21" x14ac:dyDescent="0.2">
      <c r="A43" s="16" t="s">
        <v>171</v>
      </c>
      <c r="B43" s="17" t="s">
        <v>1</v>
      </c>
      <c r="C43" s="82">
        <v>1983400</v>
      </c>
      <c r="D43" s="82">
        <v>924000</v>
      </c>
      <c r="E43" s="82">
        <v>934400</v>
      </c>
      <c r="F43" s="109"/>
    </row>
    <row r="44" spans="1:6" s="79" customFormat="1" ht="21" x14ac:dyDescent="0.2">
      <c r="A44" s="18"/>
      <c r="B44" s="17" t="s">
        <v>2</v>
      </c>
      <c r="C44" s="82"/>
      <c r="D44" s="82"/>
      <c r="E44" s="82"/>
      <c r="F44" s="109"/>
    </row>
    <row r="45" spans="1:6" s="79" customFormat="1" ht="21" x14ac:dyDescent="0.2">
      <c r="A45" s="16" t="s">
        <v>114</v>
      </c>
      <c r="B45" s="17" t="s">
        <v>1</v>
      </c>
      <c r="C45" s="82">
        <v>1933400</v>
      </c>
      <c r="D45" s="82">
        <v>924000</v>
      </c>
      <c r="E45" s="82">
        <v>934400</v>
      </c>
      <c r="F45" s="109"/>
    </row>
    <row r="46" spans="1:6" s="79" customFormat="1" ht="21" x14ac:dyDescent="0.2">
      <c r="A46" s="28"/>
      <c r="B46" s="17" t="s">
        <v>2</v>
      </c>
      <c r="C46" s="82"/>
      <c r="D46" s="82"/>
      <c r="E46" s="82"/>
      <c r="F46" s="109"/>
    </row>
    <row r="47" spans="1:6" ht="21" x14ac:dyDescent="0.2">
      <c r="A47" s="19" t="s">
        <v>115</v>
      </c>
      <c r="B47" s="20"/>
      <c r="C47" s="86"/>
      <c r="D47" s="86"/>
      <c r="E47" s="86"/>
      <c r="F47" s="109"/>
    </row>
    <row r="48" spans="1:6" ht="21" x14ac:dyDescent="0.2">
      <c r="A48" s="21" t="s">
        <v>116</v>
      </c>
      <c r="B48" s="20"/>
      <c r="C48" s="86"/>
      <c r="D48" s="86"/>
      <c r="E48" s="86"/>
      <c r="F48" s="109"/>
    </row>
    <row r="49" spans="1:6" ht="21" x14ac:dyDescent="0.2">
      <c r="A49" s="22" t="s">
        <v>47</v>
      </c>
      <c r="B49" s="23" t="s">
        <v>1</v>
      </c>
      <c r="C49" s="86">
        <v>550000</v>
      </c>
      <c r="D49" s="86">
        <v>550000</v>
      </c>
      <c r="E49" s="86">
        <v>550000</v>
      </c>
      <c r="F49" s="109"/>
    </row>
    <row r="50" spans="1:6" ht="21" x14ac:dyDescent="0.2">
      <c r="A50" s="22" t="s">
        <v>48</v>
      </c>
      <c r="B50" s="23" t="s">
        <v>1</v>
      </c>
      <c r="C50" s="86">
        <v>64000</v>
      </c>
      <c r="D50" s="86">
        <v>64000</v>
      </c>
      <c r="E50" s="86">
        <v>64000</v>
      </c>
      <c r="F50" s="109"/>
    </row>
    <row r="51" spans="1:6" ht="21" x14ac:dyDescent="0.2">
      <c r="A51" s="22" t="s">
        <v>49</v>
      </c>
      <c r="B51" s="23" t="s">
        <v>1</v>
      </c>
      <c r="C51" s="86">
        <v>10000</v>
      </c>
      <c r="D51" s="86">
        <v>10000</v>
      </c>
      <c r="E51" s="86">
        <v>10000</v>
      </c>
      <c r="F51" s="109"/>
    </row>
    <row r="52" spans="1:6" ht="21" x14ac:dyDescent="0.2">
      <c r="A52" s="21" t="s">
        <v>117</v>
      </c>
      <c r="B52" s="20"/>
      <c r="C52" s="86"/>
      <c r="D52" s="86"/>
      <c r="E52" s="86"/>
      <c r="F52" s="109"/>
    </row>
    <row r="53" spans="1:6" ht="21" x14ac:dyDescent="0.2">
      <c r="A53" s="22" t="s">
        <v>24</v>
      </c>
      <c r="B53" s="23" t="s">
        <v>1</v>
      </c>
      <c r="C53" s="86">
        <v>100000</v>
      </c>
      <c r="D53" s="86">
        <v>100000</v>
      </c>
      <c r="E53" s="86">
        <v>146400</v>
      </c>
      <c r="F53" s="109"/>
    </row>
    <row r="54" spans="1:6" ht="21" x14ac:dyDescent="0.2">
      <c r="A54" s="21" t="s">
        <v>119</v>
      </c>
      <c r="B54" s="20"/>
      <c r="C54" s="86"/>
      <c r="D54" s="86"/>
      <c r="E54" s="86"/>
      <c r="F54" s="109"/>
    </row>
    <row r="55" spans="1:6" ht="21" x14ac:dyDescent="0.2">
      <c r="A55" s="22" t="s">
        <v>44</v>
      </c>
      <c r="B55" s="23" t="s">
        <v>1</v>
      </c>
      <c r="C55" s="86">
        <v>500000</v>
      </c>
      <c r="D55" s="86">
        <v>200000</v>
      </c>
      <c r="E55" s="86">
        <v>25000</v>
      </c>
      <c r="F55" s="109"/>
    </row>
    <row r="56" spans="1:6" ht="21" x14ac:dyDescent="0.2">
      <c r="A56" s="22" t="s">
        <v>21</v>
      </c>
      <c r="B56" s="23" t="s">
        <v>1</v>
      </c>
      <c r="C56" s="86">
        <v>84500</v>
      </c>
      <c r="D56" s="86">
        <v>0</v>
      </c>
      <c r="E56" s="86">
        <v>0</v>
      </c>
      <c r="F56" s="109"/>
    </row>
    <row r="57" spans="1:6" ht="21" x14ac:dyDescent="0.2">
      <c r="A57" s="22" t="s">
        <v>45</v>
      </c>
      <c r="B57" s="23" t="s">
        <v>1</v>
      </c>
      <c r="C57" s="86">
        <v>180400</v>
      </c>
      <c r="D57" s="86">
        <v>0</v>
      </c>
      <c r="E57" s="86">
        <v>0</v>
      </c>
      <c r="F57" s="109"/>
    </row>
    <row r="58" spans="1:6" ht="21" x14ac:dyDescent="0.2">
      <c r="A58" s="22" t="s">
        <v>50</v>
      </c>
      <c r="B58" s="23" t="s">
        <v>1</v>
      </c>
      <c r="C58" s="86">
        <v>0</v>
      </c>
      <c r="D58" s="86">
        <v>0</v>
      </c>
      <c r="E58" s="86">
        <v>139000</v>
      </c>
      <c r="F58" s="109"/>
    </row>
    <row r="59" spans="1:6" ht="21" x14ac:dyDescent="0.2">
      <c r="A59" s="25" t="s">
        <v>46</v>
      </c>
      <c r="B59" s="36" t="s">
        <v>1</v>
      </c>
      <c r="C59" s="86">
        <v>444500</v>
      </c>
      <c r="D59" s="86">
        <v>0</v>
      </c>
      <c r="E59" s="86">
        <v>0</v>
      </c>
      <c r="F59" s="109"/>
    </row>
    <row r="60" spans="1:6" ht="21" x14ac:dyDescent="0.2">
      <c r="A60" s="75"/>
      <c r="B60" s="76"/>
      <c r="C60" s="110"/>
      <c r="D60" s="110"/>
      <c r="E60" s="110"/>
      <c r="F60" s="109"/>
    </row>
    <row r="61" spans="1:6" s="79" customFormat="1" ht="21" x14ac:dyDescent="0.2">
      <c r="A61" s="33" t="s">
        <v>121</v>
      </c>
      <c r="B61" s="17" t="s">
        <v>1</v>
      </c>
      <c r="C61" s="82">
        <v>50000</v>
      </c>
      <c r="D61" s="82">
        <v>0</v>
      </c>
      <c r="E61" s="82">
        <v>0</v>
      </c>
      <c r="F61" s="109"/>
    </row>
    <row r="62" spans="1:6" s="79" customFormat="1" ht="21" x14ac:dyDescent="0.2">
      <c r="A62" s="34"/>
      <c r="B62" s="17" t="s">
        <v>2</v>
      </c>
      <c r="C62" s="82"/>
      <c r="D62" s="82"/>
      <c r="E62" s="82"/>
      <c r="F62" s="109"/>
    </row>
    <row r="63" spans="1:6" ht="21" x14ac:dyDescent="0.2">
      <c r="A63" s="35" t="s">
        <v>142</v>
      </c>
      <c r="B63" s="36" t="s">
        <v>1</v>
      </c>
      <c r="C63" s="86">
        <v>50000</v>
      </c>
      <c r="D63" s="86">
        <v>0</v>
      </c>
      <c r="E63" s="86">
        <v>0</v>
      </c>
      <c r="F63" s="109"/>
    </row>
    <row r="64" spans="1:6" ht="21" x14ac:dyDescent="0.2">
      <c r="A64" s="32"/>
      <c r="B64" s="36" t="s">
        <v>2</v>
      </c>
      <c r="C64" s="86"/>
      <c r="D64" s="86"/>
      <c r="E64" s="86"/>
      <c r="F64" s="109"/>
    </row>
    <row r="65" spans="1:6" ht="21" x14ac:dyDescent="0.2">
      <c r="A65" s="75"/>
      <c r="B65" s="76"/>
      <c r="C65" s="110"/>
      <c r="D65" s="110"/>
      <c r="E65" s="110"/>
      <c r="F65" s="109"/>
    </row>
    <row r="66" spans="1:6" ht="21" x14ac:dyDescent="0.2">
      <c r="A66" s="75"/>
      <c r="B66" s="76"/>
      <c r="C66" s="110"/>
      <c r="D66" s="110"/>
      <c r="E66" s="110"/>
      <c r="F66" s="109"/>
    </row>
    <row r="67" spans="1:6" ht="21" x14ac:dyDescent="0.2">
      <c r="A67" s="75"/>
      <c r="B67" s="76"/>
      <c r="C67" s="110"/>
      <c r="D67" s="110"/>
      <c r="E67" s="110"/>
      <c r="F67" s="109"/>
    </row>
    <row r="68" spans="1:6" ht="21" x14ac:dyDescent="0.35">
      <c r="A68" s="114" t="s">
        <v>4</v>
      </c>
      <c r="B68" s="76"/>
      <c r="C68" s="110"/>
      <c r="D68" s="110"/>
      <c r="E68" s="110"/>
      <c r="F68" s="109"/>
    </row>
    <row r="69" spans="1:6" ht="21" x14ac:dyDescent="0.2">
      <c r="A69" s="75"/>
      <c r="B69" s="76"/>
      <c r="C69" s="110"/>
      <c r="D69" s="110"/>
      <c r="E69" s="110"/>
      <c r="F69" s="109"/>
    </row>
    <row r="70" spans="1:6" ht="21" x14ac:dyDescent="0.2">
      <c r="A70" s="75"/>
      <c r="B70" s="76"/>
      <c r="C70" s="110"/>
      <c r="D70" s="110"/>
      <c r="E70" s="110"/>
      <c r="F70" s="109"/>
    </row>
    <row r="71" spans="1:6" ht="21" x14ac:dyDescent="0.2">
      <c r="A71" s="75"/>
      <c r="B71" s="76"/>
      <c r="C71" s="110"/>
      <c r="D71" s="110"/>
      <c r="E71" s="110"/>
      <c r="F71" s="109"/>
    </row>
    <row r="72" spans="1:6" ht="21" x14ac:dyDescent="0.2">
      <c r="A72" s="75"/>
      <c r="B72" s="76"/>
      <c r="C72" s="110"/>
      <c r="D72" s="110"/>
      <c r="E72" s="110"/>
      <c r="F72" s="109"/>
    </row>
    <row r="73" spans="1:6" ht="21" x14ac:dyDescent="0.2">
      <c r="A73" s="75"/>
      <c r="B73" s="76"/>
      <c r="C73" s="110"/>
      <c r="D73" s="110"/>
      <c r="E73" s="110"/>
      <c r="F73" s="109"/>
    </row>
    <row r="74" spans="1:6" ht="21" x14ac:dyDescent="0.2">
      <c r="A74" s="75"/>
      <c r="B74" s="76"/>
      <c r="C74" s="110"/>
      <c r="D74" s="110"/>
      <c r="E74" s="110"/>
      <c r="F74" s="109"/>
    </row>
    <row r="75" spans="1:6" ht="21" x14ac:dyDescent="0.2">
      <c r="A75" s="75"/>
      <c r="B75" s="76"/>
      <c r="C75" s="110"/>
      <c r="D75" s="110"/>
      <c r="E75" s="110"/>
      <c r="F75" s="109"/>
    </row>
    <row r="76" spans="1:6" ht="21" x14ac:dyDescent="0.2">
      <c r="A76" s="75"/>
      <c r="B76" s="76"/>
      <c r="C76" s="110"/>
      <c r="D76" s="110"/>
      <c r="E76" s="110"/>
      <c r="F76" s="109"/>
    </row>
    <row r="77" spans="1:6" ht="21" x14ac:dyDescent="0.2">
      <c r="A77" s="75"/>
      <c r="B77" s="76"/>
      <c r="C77" s="110"/>
      <c r="D77" s="110"/>
      <c r="E77" s="110"/>
      <c r="F77" s="109"/>
    </row>
    <row r="78" spans="1:6" ht="21" x14ac:dyDescent="0.2">
      <c r="A78" s="75"/>
      <c r="B78" s="76"/>
      <c r="C78" s="88"/>
      <c r="D78" s="88"/>
      <c r="E78" s="88"/>
      <c r="F78" s="109"/>
    </row>
    <row r="79" spans="1:6" s="79" customFormat="1" ht="21" x14ac:dyDescent="0.2">
      <c r="A79" s="16" t="s">
        <v>172</v>
      </c>
      <c r="B79" s="17" t="s">
        <v>1</v>
      </c>
      <c r="C79" s="82">
        <v>617700</v>
      </c>
      <c r="D79" s="82">
        <v>947600</v>
      </c>
      <c r="E79" s="82">
        <v>546900</v>
      </c>
      <c r="F79" s="109"/>
    </row>
    <row r="80" spans="1:6" s="79" customFormat="1" ht="21" x14ac:dyDescent="0.2">
      <c r="A80" s="18"/>
      <c r="B80" s="17" t="s">
        <v>2</v>
      </c>
      <c r="C80" s="82"/>
      <c r="D80" s="82"/>
      <c r="E80" s="82"/>
      <c r="F80" s="109"/>
    </row>
    <row r="81" spans="1:6" s="79" customFormat="1" ht="21" x14ac:dyDescent="0.2">
      <c r="A81" s="16" t="s">
        <v>114</v>
      </c>
      <c r="B81" s="17" t="s">
        <v>1</v>
      </c>
      <c r="C81" s="82">
        <v>617700</v>
      </c>
      <c r="D81" s="82">
        <v>747600</v>
      </c>
      <c r="E81" s="82">
        <v>546900</v>
      </c>
      <c r="F81" s="109"/>
    </row>
    <row r="82" spans="1:6" s="79" customFormat="1" ht="21" x14ac:dyDescent="0.2">
      <c r="A82" s="28"/>
      <c r="B82" s="17" t="s">
        <v>2</v>
      </c>
      <c r="C82" s="82"/>
      <c r="D82" s="82"/>
      <c r="E82" s="82"/>
      <c r="F82" s="109"/>
    </row>
    <row r="83" spans="1:6" ht="21" x14ac:dyDescent="0.2">
      <c r="A83" s="19" t="s">
        <v>115</v>
      </c>
      <c r="B83" s="20"/>
      <c r="C83" s="86"/>
      <c r="D83" s="86"/>
      <c r="E83" s="86"/>
      <c r="F83" s="109"/>
    </row>
    <row r="84" spans="1:6" ht="21" x14ac:dyDescent="0.2">
      <c r="A84" s="21" t="s">
        <v>116</v>
      </c>
      <c r="B84" s="20"/>
      <c r="C84" s="86"/>
      <c r="D84" s="86"/>
      <c r="E84" s="86"/>
      <c r="F84" s="109"/>
    </row>
    <row r="85" spans="1:6" ht="21" x14ac:dyDescent="0.2">
      <c r="A85" s="22" t="s">
        <v>22</v>
      </c>
      <c r="B85" s="23" t="s">
        <v>1</v>
      </c>
      <c r="C85" s="86">
        <v>340000</v>
      </c>
      <c r="D85" s="86">
        <v>350000</v>
      </c>
      <c r="E85" s="86">
        <v>360500</v>
      </c>
      <c r="F85" s="109"/>
    </row>
    <row r="86" spans="1:6" ht="21" x14ac:dyDescent="0.2">
      <c r="A86" s="21" t="s">
        <v>117</v>
      </c>
      <c r="B86" s="20"/>
      <c r="C86" s="86"/>
      <c r="D86" s="86"/>
      <c r="E86" s="86"/>
      <c r="F86" s="109"/>
    </row>
    <row r="87" spans="1:6" ht="21" x14ac:dyDescent="0.2">
      <c r="A87" s="22" t="s">
        <v>24</v>
      </c>
      <c r="B87" s="23" t="s">
        <v>1</v>
      </c>
      <c r="C87" s="86">
        <v>0</v>
      </c>
      <c r="D87" s="86">
        <v>150000</v>
      </c>
      <c r="E87" s="86">
        <v>70400</v>
      </c>
      <c r="F87" s="109"/>
    </row>
    <row r="88" spans="1:6" ht="21" x14ac:dyDescent="0.2">
      <c r="A88" s="22" t="s">
        <v>51</v>
      </c>
      <c r="B88" s="23" t="s">
        <v>1</v>
      </c>
      <c r="C88" s="86">
        <v>10000</v>
      </c>
      <c r="D88" s="86">
        <v>20000</v>
      </c>
      <c r="E88" s="86">
        <v>16000</v>
      </c>
      <c r="F88" s="109"/>
    </row>
    <row r="89" spans="1:6" ht="21" x14ac:dyDescent="0.2">
      <c r="A89" s="21" t="s">
        <v>119</v>
      </c>
      <c r="B89" s="20"/>
      <c r="C89" s="86"/>
      <c r="D89" s="86"/>
      <c r="E89" s="86"/>
      <c r="F89" s="109"/>
    </row>
    <row r="90" spans="1:6" ht="21" x14ac:dyDescent="0.2">
      <c r="A90" s="22" t="s">
        <v>52</v>
      </c>
      <c r="B90" s="23" t="s">
        <v>1</v>
      </c>
      <c r="C90" s="86">
        <v>0</v>
      </c>
      <c r="D90" s="86">
        <v>27600</v>
      </c>
      <c r="E90" s="86">
        <v>0</v>
      </c>
      <c r="F90" s="109"/>
    </row>
    <row r="91" spans="1:6" ht="21" x14ac:dyDescent="0.2">
      <c r="A91" s="22" t="s">
        <v>53</v>
      </c>
      <c r="B91" s="23" t="s">
        <v>1</v>
      </c>
      <c r="C91" s="86">
        <v>100000</v>
      </c>
      <c r="D91" s="86">
        <v>200000</v>
      </c>
      <c r="E91" s="86">
        <v>100000</v>
      </c>
      <c r="F91" s="109"/>
    </row>
    <row r="92" spans="1:6" ht="21" x14ac:dyDescent="0.2">
      <c r="A92" s="22" t="s">
        <v>21</v>
      </c>
      <c r="B92" s="23" t="s">
        <v>1</v>
      </c>
      <c r="C92" s="86">
        <v>28600</v>
      </c>
      <c r="D92" s="86">
        <v>0</v>
      </c>
      <c r="E92" s="86">
        <v>0</v>
      </c>
      <c r="F92" s="109"/>
    </row>
    <row r="93" spans="1:6" ht="21" x14ac:dyDescent="0.2">
      <c r="A93" s="22" t="s">
        <v>45</v>
      </c>
      <c r="B93" s="36" t="s">
        <v>1</v>
      </c>
      <c r="C93" s="86">
        <v>41500</v>
      </c>
      <c r="D93" s="86">
        <v>0</v>
      </c>
      <c r="E93" s="86">
        <v>0</v>
      </c>
      <c r="F93" s="109"/>
    </row>
    <row r="94" spans="1:6" ht="21" x14ac:dyDescent="0.2">
      <c r="A94" s="25" t="s">
        <v>46</v>
      </c>
      <c r="B94" s="36" t="s">
        <v>1</v>
      </c>
      <c r="C94" s="86">
        <v>97600</v>
      </c>
      <c r="D94" s="86">
        <v>0</v>
      </c>
      <c r="E94" s="86">
        <v>0</v>
      </c>
      <c r="F94" s="109"/>
    </row>
    <row r="95" spans="1:6" ht="21" x14ac:dyDescent="0.2">
      <c r="A95" s="75"/>
      <c r="B95" s="76"/>
      <c r="C95" s="110"/>
      <c r="D95" s="110"/>
      <c r="E95" s="124"/>
      <c r="F95" s="109"/>
    </row>
    <row r="96" spans="1:6" ht="21" x14ac:dyDescent="0.2">
      <c r="A96" s="75"/>
      <c r="B96" s="76"/>
      <c r="C96" s="110"/>
      <c r="D96" s="110"/>
      <c r="E96" s="124"/>
      <c r="F96" s="109"/>
    </row>
    <row r="97" spans="1:6" s="79" customFormat="1" ht="21" x14ac:dyDescent="0.2">
      <c r="A97" s="33" t="s">
        <v>121</v>
      </c>
      <c r="B97" s="17" t="s">
        <v>1</v>
      </c>
      <c r="C97" s="82">
        <v>0</v>
      </c>
      <c r="D97" s="82">
        <v>200000</v>
      </c>
      <c r="E97" s="82">
        <v>0</v>
      </c>
      <c r="F97" s="109"/>
    </row>
    <row r="98" spans="1:6" s="79" customFormat="1" ht="21" x14ac:dyDescent="0.2">
      <c r="A98" s="34"/>
      <c r="B98" s="17" t="s">
        <v>2</v>
      </c>
      <c r="C98" s="82"/>
      <c r="D98" s="82"/>
      <c r="E98" s="82"/>
      <c r="F98" s="109"/>
    </row>
    <row r="99" spans="1:6" ht="21" x14ac:dyDescent="0.2">
      <c r="A99" s="44" t="s">
        <v>143</v>
      </c>
      <c r="B99" s="36" t="s">
        <v>1</v>
      </c>
      <c r="C99" s="86">
        <v>0</v>
      </c>
      <c r="D99" s="86">
        <v>200000</v>
      </c>
      <c r="E99" s="86">
        <v>0</v>
      </c>
      <c r="F99" s="109"/>
    </row>
    <row r="100" spans="1:6" ht="21" x14ac:dyDescent="0.2">
      <c r="A100" s="32"/>
      <c r="B100" s="36" t="s">
        <v>2</v>
      </c>
      <c r="C100" s="86"/>
      <c r="D100" s="86"/>
      <c r="E100" s="86"/>
      <c r="F100" s="109"/>
    </row>
    <row r="101" spans="1:6" s="79" customFormat="1" ht="19.5" customHeight="1" x14ac:dyDescent="0.2">
      <c r="A101" s="143" t="s">
        <v>126</v>
      </c>
      <c r="B101" s="17" t="s">
        <v>1</v>
      </c>
      <c r="C101" s="82">
        <v>11514800</v>
      </c>
      <c r="D101" s="82">
        <v>8523600</v>
      </c>
      <c r="E101" s="82">
        <v>7366200</v>
      </c>
      <c r="F101" s="109"/>
    </row>
    <row r="102" spans="1:6" s="79" customFormat="1" ht="21" x14ac:dyDescent="0.2">
      <c r="A102" s="144"/>
      <c r="B102" s="17" t="s">
        <v>2</v>
      </c>
      <c r="C102" s="82"/>
      <c r="D102" s="82"/>
      <c r="E102" s="82"/>
      <c r="F102" s="109"/>
    </row>
    <row r="103" spans="1:6" ht="21" x14ac:dyDescent="0.2">
      <c r="A103" s="27"/>
      <c r="B103" s="27"/>
      <c r="C103" s="1"/>
      <c r="D103" s="1"/>
      <c r="E103" s="1"/>
    </row>
    <row r="104" spans="1:6" ht="21" x14ac:dyDescent="0.2">
      <c r="A104" s="27"/>
      <c r="B104" s="27"/>
      <c r="C104" s="1"/>
      <c r="D104" s="1"/>
      <c r="E104" s="1"/>
    </row>
    <row r="105" spans="1:6" ht="21" x14ac:dyDescent="0.2">
      <c r="A105" s="10" t="s">
        <v>4</v>
      </c>
      <c r="B105" s="27"/>
      <c r="C105" s="1"/>
      <c r="D105" s="1"/>
      <c r="E105" s="1"/>
    </row>
    <row r="108" spans="1:6" x14ac:dyDescent="0.2">
      <c r="C108" s="103"/>
    </row>
  </sheetData>
  <mergeCells count="3">
    <mergeCell ref="A1:C1"/>
    <mergeCell ref="A5:A6"/>
    <mergeCell ref="A101:A102"/>
  </mergeCells>
  <printOptions horizontalCentered="1"/>
  <pageMargins left="0.39370078740157483" right="0.39370078740157483" top="0.74803149606299213" bottom="0.39370078740157483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ED34-2BA8-4BBF-934B-07502F1E2CBE}">
  <dimension ref="A1:F42"/>
  <sheetViews>
    <sheetView topLeftCell="A12" zoomScale="70" zoomScaleNormal="70" workbookViewId="0">
      <selection activeCell="D8" sqref="D8"/>
    </sheetView>
  </sheetViews>
  <sheetFormatPr defaultRowHeight="14.25" x14ac:dyDescent="0.2"/>
  <cols>
    <col min="1" max="1" width="58.625" customWidth="1"/>
    <col min="2" max="2" width="12.375" customWidth="1"/>
    <col min="3" max="5" width="52.5" customWidth="1"/>
    <col min="6" max="6" width="18.75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54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21" x14ac:dyDescent="0.2">
      <c r="A7" s="29" t="s">
        <v>125</v>
      </c>
      <c r="B7" s="37"/>
      <c r="C7" s="84"/>
      <c r="D7" s="84"/>
      <c r="E7" s="84"/>
    </row>
    <row r="8" spans="1:6" s="79" customFormat="1" ht="21" x14ac:dyDescent="0.2">
      <c r="A8" s="16" t="s">
        <v>200</v>
      </c>
      <c r="B8" s="17" t="s">
        <v>1</v>
      </c>
      <c r="C8" s="82">
        <v>2777300</v>
      </c>
      <c r="D8" s="82">
        <v>2371820</v>
      </c>
      <c r="E8" s="82">
        <v>2239580</v>
      </c>
      <c r="F8" s="109"/>
    </row>
    <row r="9" spans="1:6" s="79" customFormat="1" ht="21" x14ac:dyDescent="0.2">
      <c r="A9" s="18"/>
      <c r="B9" s="17" t="s">
        <v>2</v>
      </c>
      <c r="C9" s="82"/>
      <c r="D9" s="82"/>
      <c r="E9" s="82"/>
      <c r="F9" s="109"/>
    </row>
    <row r="10" spans="1:6" s="79" customFormat="1" ht="21" x14ac:dyDescent="0.2">
      <c r="A10" s="16" t="s">
        <v>160</v>
      </c>
      <c r="B10" s="17" t="s">
        <v>1</v>
      </c>
      <c r="C10" s="82">
        <v>2777300</v>
      </c>
      <c r="D10" s="82">
        <v>2371820</v>
      </c>
      <c r="E10" s="82">
        <v>2239580</v>
      </c>
      <c r="F10" s="109"/>
    </row>
    <row r="11" spans="1:6" s="79" customFormat="1" ht="21" x14ac:dyDescent="0.2">
      <c r="A11" s="28"/>
      <c r="B11" s="17" t="s">
        <v>2</v>
      </c>
      <c r="C11" s="82"/>
      <c r="D11" s="82"/>
      <c r="E11" s="82"/>
      <c r="F11" s="109"/>
    </row>
    <row r="12" spans="1:6" ht="21" x14ac:dyDescent="0.2">
      <c r="A12" s="19" t="s">
        <v>115</v>
      </c>
      <c r="B12" s="20"/>
      <c r="C12" s="86"/>
      <c r="D12" s="86"/>
      <c r="E12" s="86"/>
      <c r="F12" s="109"/>
    </row>
    <row r="13" spans="1:6" ht="21" x14ac:dyDescent="0.2">
      <c r="A13" s="21" t="s">
        <v>116</v>
      </c>
      <c r="B13" s="20"/>
      <c r="C13" s="86"/>
      <c r="D13" s="86"/>
      <c r="E13" s="86"/>
      <c r="F13" s="109"/>
    </row>
    <row r="14" spans="1:6" ht="21" x14ac:dyDescent="0.2">
      <c r="A14" s="22" t="s">
        <v>22</v>
      </c>
      <c r="B14" s="23" t="s">
        <v>1</v>
      </c>
      <c r="C14" s="86">
        <v>2279000</v>
      </c>
      <c r="D14" s="86">
        <v>2113400</v>
      </c>
      <c r="E14" s="86">
        <v>2023600</v>
      </c>
      <c r="F14" s="109"/>
    </row>
    <row r="15" spans="1:6" ht="21" x14ac:dyDescent="0.2">
      <c r="A15" s="21" t="s">
        <v>117</v>
      </c>
      <c r="B15" s="20"/>
      <c r="C15" s="86"/>
      <c r="D15" s="86"/>
      <c r="E15" s="86"/>
      <c r="F15" s="109"/>
    </row>
    <row r="16" spans="1:6" ht="21" x14ac:dyDescent="0.2">
      <c r="A16" s="22" t="s">
        <v>24</v>
      </c>
      <c r="B16" s="23" t="s">
        <v>1</v>
      </c>
      <c r="C16" s="86">
        <v>0</v>
      </c>
      <c r="D16" s="86">
        <v>85460</v>
      </c>
      <c r="E16" s="86">
        <v>85440</v>
      </c>
      <c r="F16" s="109"/>
    </row>
    <row r="17" spans="1:6" ht="21" x14ac:dyDescent="0.2">
      <c r="A17" s="22" t="s">
        <v>25</v>
      </c>
      <c r="B17" s="23" t="s">
        <v>1</v>
      </c>
      <c r="C17" s="86">
        <v>22000</v>
      </c>
      <c r="D17" s="86">
        <v>0</v>
      </c>
      <c r="E17" s="86">
        <v>0</v>
      </c>
      <c r="F17" s="109"/>
    </row>
    <row r="18" spans="1:6" ht="21" x14ac:dyDescent="0.2">
      <c r="A18" s="21" t="s">
        <v>119</v>
      </c>
      <c r="B18" s="20"/>
      <c r="C18" s="86"/>
      <c r="D18" s="86"/>
      <c r="E18" s="86"/>
      <c r="F18" s="109"/>
    </row>
    <row r="19" spans="1:6" ht="21" x14ac:dyDescent="0.2">
      <c r="A19" s="22" t="s">
        <v>26</v>
      </c>
      <c r="B19" s="23" t="s">
        <v>1</v>
      </c>
      <c r="C19" s="101">
        <v>402800</v>
      </c>
      <c r="D19" s="86">
        <v>0</v>
      </c>
      <c r="E19" s="86">
        <v>0</v>
      </c>
      <c r="F19" s="109"/>
    </row>
    <row r="20" spans="1:6" ht="21" x14ac:dyDescent="0.2">
      <c r="A20" s="22" t="s">
        <v>27</v>
      </c>
      <c r="B20" s="23" t="s">
        <v>1</v>
      </c>
      <c r="C20" s="86">
        <v>73500</v>
      </c>
      <c r="D20" s="86">
        <v>0</v>
      </c>
      <c r="E20" s="86">
        <v>73500</v>
      </c>
      <c r="F20" s="109"/>
    </row>
    <row r="21" spans="1:6" ht="21" x14ac:dyDescent="0.2">
      <c r="A21" s="22" t="s">
        <v>28</v>
      </c>
      <c r="B21" s="23" t="s">
        <v>1</v>
      </c>
      <c r="C21" s="86">
        <v>0</v>
      </c>
      <c r="D21" s="86">
        <v>35500</v>
      </c>
      <c r="E21" s="86">
        <v>0</v>
      </c>
      <c r="F21" s="109"/>
    </row>
    <row r="22" spans="1:6" ht="21" x14ac:dyDescent="0.2">
      <c r="A22" s="22" t="s">
        <v>29</v>
      </c>
      <c r="B22" s="23" t="s">
        <v>1</v>
      </c>
      <c r="C22" s="86">
        <v>0</v>
      </c>
      <c r="D22" s="86">
        <v>57060</v>
      </c>
      <c r="E22" s="86">
        <v>57040</v>
      </c>
      <c r="F22" s="109"/>
    </row>
    <row r="23" spans="1:6" ht="21" x14ac:dyDescent="0.2">
      <c r="A23" s="22" t="s">
        <v>21</v>
      </c>
      <c r="B23" s="36" t="s">
        <v>1</v>
      </c>
      <c r="C23" s="86">
        <v>0</v>
      </c>
      <c r="D23" s="86">
        <v>2600</v>
      </c>
      <c r="E23" s="86">
        <v>0</v>
      </c>
      <c r="F23" s="109"/>
    </row>
    <row r="24" spans="1:6" ht="21" x14ac:dyDescent="0.2">
      <c r="A24" s="25" t="s">
        <v>46</v>
      </c>
      <c r="B24" s="36" t="s">
        <v>1</v>
      </c>
      <c r="C24" s="86">
        <v>0</v>
      </c>
      <c r="D24" s="86">
        <v>77800</v>
      </c>
      <c r="E24" s="86">
        <v>0</v>
      </c>
      <c r="F24" s="109"/>
    </row>
    <row r="25" spans="1:6" ht="34.5" customHeight="1" x14ac:dyDescent="0.35">
      <c r="A25" s="114" t="s">
        <v>4</v>
      </c>
      <c r="B25" s="76"/>
      <c r="C25" s="110"/>
      <c r="D25" s="110"/>
      <c r="E25" s="124"/>
      <c r="F25" s="109"/>
    </row>
    <row r="26" spans="1:6" s="79" customFormat="1" ht="21" x14ac:dyDescent="0.2">
      <c r="A26" s="16" t="s">
        <v>174</v>
      </c>
      <c r="B26" s="17" t="s">
        <v>1</v>
      </c>
      <c r="C26" s="82">
        <v>0</v>
      </c>
      <c r="D26" s="82">
        <v>296500</v>
      </c>
      <c r="E26" s="82">
        <v>25000</v>
      </c>
      <c r="F26" s="109"/>
    </row>
    <row r="27" spans="1:6" s="79" customFormat="1" ht="21" x14ac:dyDescent="0.2">
      <c r="A27" s="18"/>
      <c r="B27" s="17" t="s">
        <v>2</v>
      </c>
      <c r="C27" s="82"/>
      <c r="D27" s="82"/>
      <c r="E27" s="82"/>
      <c r="F27" s="109"/>
    </row>
    <row r="28" spans="1:6" s="79" customFormat="1" ht="21" x14ac:dyDescent="0.2">
      <c r="A28" s="16" t="s">
        <v>160</v>
      </c>
      <c r="B28" s="17" t="s">
        <v>1</v>
      </c>
      <c r="C28" s="82">
        <v>0</v>
      </c>
      <c r="D28" s="82">
        <v>296500</v>
      </c>
      <c r="E28" s="82">
        <v>25000</v>
      </c>
      <c r="F28" s="109"/>
    </row>
    <row r="29" spans="1:6" s="79" customFormat="1" ht="21" x14ac:dyDescent="0.2">
      <c r="A29" s="28"/>
      <c r="B29" s="17" t="s">
        <v>2</v>
      </c>
      <c r="C29" s="82"/>
      <c r="D29" s="82"/>
      <c r="E29" s="82"/>
      <c r="F29" s="109"/>
    </row>
    <row r="30" spans="1:6" ht="21" x14ac:dyDescent="0.2">
      <c r="A30" s="19" t="s">
        <v>115</v>
      </c>
      <c r="B30" s="20"/>
      <c r="C30" s="86"/>
      <c r="D30" s="86"/>
      <c r="E30" s="86"/>
      <c r="F30" s="109"/>
    </row>
    <row r="31" spans="1:6" ht="21" x14ac:dyDescent="0.2">
      <c r="A31" s="21" t="s">
        <v>116</v>
      </c>
      <c r="B31" s="20"/>
      <c r="C31" s="86"/>
      <c r="D31" s="86"/>
      <c r="E31" s="86"/>
      <c r="F31" s="109"/>
    </row>
    <row r="32" spans="1:6" ht="21" x14ac:dyDescent="0.2">
      <c r="A32" s="22" t="s">
        <v>55</v>
      </c>
      <c r="B32" s="23" t="s">
        <v>1</v>
      </c>
      <c r="C32" s="86">
        <v>0</v>
      </c>
      <c r="D32" s="86">
        <v>25000</v>
      </c>
      <c r="E32" s="86">
        <v>25000</v>
      </c>
      <c r="F32" s="109"/>
    </row>
    <row r="33" spans="1:6" ht="21" x14ac:dyDescent="0.2">
      <c r="A33" s="21" t="s">
        <v>119</v>
      </c>
      <c r="B33" s="20"/>
      <c r="C33" s="86"/>
      <c r="D33" s="86"/>
      <c r="E33" s="86"/>
      <c r="F33" s="109"/>
    </row>
    <row r="34" spans="1:6" ht="21" x14ac:dyDescent="0.2">
      <c r="A34" s="22" t="s">
        <v>21</v>
      </c>
      <c r="B34" s="23" t="s">
        <v>1</v>
      </c>
      <c r="C34" s="86">
        <v>0</v>
      </c>
      <c r="D34" s="86">
        <v>9100</v>
      </c>
      <c r="E34" s="86">
        <v>0</v>
      </c>
      <c r="F34" s="109"/>
    </row>
    <row r="35" spans="1:6" ht="21" x14ac:dyDescent="0.2">
      <c r="A35" s="25" t="s">
        <v>46</v>
      </c>
      <c r="B35" s="23" t="s">
        <v>1</v>
      </c>
      <c r="C35" s="86">
        <v>0</v>
      </c>
      <c r="D35" s="86">
        <v>262400</v>
      </c>
      <c r="E35" s="86">
        <v>0</v>
      </c>
      <c r="F35" s="109"/>
    </row>
    <row r="36" spans="1:6" s="79" customFormat="1" ht="21" x14ac:dyDescent="0.2">
      <c r="A36" s="143" t="s">
        <v>126</v>
      </c>
      <c r="B36" s="17" t="s">
        <v>1</v>
      </c>
      <c r="C36" s="82">
        <v>2777300</v>
      </c>
      <c r="D36" s="82">
        <v>2668320</v>
      </c>
      <c r="E36" s="82">
        <v>2264580</v>
      </c>
      <c r="F36" s="109"/>
    </row>
    <row r="37" spans="1:6" s="79" customFormat="1" ht="21" x14ac:dyDescent="0.2">
      <c r="A37" s="144"/>
      <c r="B37" s="17" t="s">
        <v>2</v>
      </c>
      <c r="C37" s="82"/>
      <c r="D37" s="82"/>
      <c r="E37" s="82"/>
      <c r="F37" s="109"/>
    </row>
    <row r="38" spans="1:6" ht="21" x14ac:dyDescent="0.2">
      <c r="A38" s="27"/>
      <c r="B38" s="27"/>
      <c r="C38" s="1"/>
      <c r="D38" s="1"/>
      <c r="E38" s="1"/>
    </row>
    <row r="39" spans="1:6" ht="21" x14ac:dyDescent="0.2">
      <c r="A39" s="27"/>
      <c r="B39" s="27"/>
      <c r="C39" s="1"/>
      <c r="D39" s="1"/>
      <c r="E39" s="1"/>
    </row>
    <row r="40" spans="1:6" ht="21" x14ac:dyDescent="0.2">
      <c r="A40" s="10" t="s">
        <v>4</v>
      </c>
      <c r="B40" s="27"/>
      <c r="C40" s="1"/>
      <c r="D40" s="1"/>
      <c r="E40" s="1"/>
    </row>
    <row r="42" spans="1:6" x14ac:dyDescent="0.2">
      <c r="C42" s="103"/>
    </row>
  </sheetData>
  <mergeCells count="3">
    <mergeCell ref="A1:C1"/>
    <mergeCell ref="A5:A6"/>
    <mergeCell ref="A36:A37"/>
  </mergeCells>
  <printOptions horizontalCentered="1"/>
  <pageMargins left="0.39370078740157483" right="0.39370078740157483" top="0.59055118110236227" bottom="0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E94F-EC2C-4583-B439-E716F36A6C11}">
  <dimension ref="A1:F87"/>
  <sheetViews>
    <sheetView zoomScale="70" zoomScaleNormal="70" workbookViewId="0">
      <selection activeCell="D9" sqref="D9"/>
    </sheetView>
  </sheetViews>
  <sheetFormatPr defaultRowHeight="14.25" x14ac:dyDescent="0.2"/>
  <cols>
    <col min="1" max="1" width="63" customWidth="1"/>
    <col min="2" max="2" width="9.375" customWidth="1"/>
    <col min="3" max="5" width="52.5" customWidth="1"/>
    <col min="6" max="6" width="19.375" customWidth="1"/>
    <col min="7" max="14" width="39.375" customWidth="1"/>
  </cols>
  <sheetData>
    <row r="1" spans="1:6" ht="21" x14ac:dyDescent="0.2">
      <c r="A1" s="145" t="s">
        <v>128</v>
      </c>
      <c r="B1" s="145"/>
      <c r="C1" s="145"/>
    </row>
    <row r="2" spans="1:6" ht="21" x14ac:dyDescent="0.2">
      <c r="A2" s="9" t="s">
        <v>18</v>
      </c>
      <c r="B2" s="9"/>
      <c r="C2" s="9"/>
      <c r="D2" s="9"/>
      <c r="E2" s="9"/>
    </row>
    <row r="3" spans="1:6" ht="21" x14ac:dyDescent="0.2">
      <c r="A3" s="10" t="s">
        <v>56</v>
      </c>
      <c r="B3" s="10"/>
      <c r="C3" s="11"/>
      <c r="D3" s="11"/>
      <c r="E3" s="11" t="s">
        <v>17</v>
      </c>
    </row>
    <row r="4" spans="1:6" ht="21" x14ac:dyDescent="0.2">
      <c r="A4" s="10"/>
      <c r="B4" s="10"/>
      <c r="C4" s="11"/>
      <c r="D4" s="11"/>
      <c r="E4" s="11"/>
    </row>
    <row r="5" spans="1:6" ht="21" x14ac:dyDescent="0.2">
      <c r="A5" s="141" t="s">
        <v>16</v>
      </c>
      <c r="B5" s="13" t="s">
        <v>3</v>
      </c>
      <c r="C5" s="12" t="s">
        <v>20</v>
      </c>
      <c r="D5" s="12" t="s">
        <v>140</v>
      </c>
      <c r="E5" s="12" t="s">
        <v>141</v>
      </c>
    </row>
    <row r="6" spans="1:6" ht="21" x14ac:dyDescent="0.2">
      <c r="A6" s="142"/>
      <c r="B6" s="15" t="s">
        <v>2</v>
      </c>
      <c r="C6" s="14" t="s">
        <v>129</v>
      </c>
      <c r="D6" s="14" t="s">
        <v>138</v>
      </c>
      <c r="E6" s="14" t="s">
        <v>139</v>
      </c>
    </row>
    <row r="7" spans="1:6" s="79" customFormat="1" ht="21" x14ac:dyDescent="0.2">
      <c r="A7" s="29" t="s">
        <v>125</v>
      </c>
      <c r="B7" s="37"/>
      <c r="C7" s="78"/>
      <c r="D7" s="78"/>
      <c r="E7" s="78"/>
    </row>
    <row r="8" spans="1:6" s="79" customFormat="1" ht="21" x14ac:dyDescent="0.2">
      <c r="A8" s="16" t="s">
        <v>175</v>
      </c>
      <c r="B8" s="17" t="s">
        <v>1</v>
      </c>
      <c r="C8" s="82">
        <f>SUM(C10)</f>
        <v>538600</v>
      </c>
      <c r="D8" s="82">
        <f t="shared" ref="D8:E8" si="0">SUM(D10)</f>
        <v>435800</v>
      </c>
      <c r="E8" s="82">
        <f t="shared" si="0"/>
        <v>330800</v>
      </c>
      <c r="F8" s="109"/>
    </row>
    <row r="9" spans="1:6" s="79" customFormat="1" ht="21" x14ac:dyDescent="0.2">
      <c r="A9" s="18"/>
      <c r="B9" s="17" t="s">
        <v>2</v>
      </c>
      <c r="C9" s="82"/>
      <c r="D9" s="82"/>
      <c r="E9" s="82"/>
      <c r="F9" s="109"/>
    </row>
    <row r="10" spans="1:6" s="79" customFormat="1" ht="21" x14ac:dyDescent="0.2">
      <c r="A10" s="28" t="s">
        <v>160</v>
      </c>
      <c r="B10" s="17" t="s">
        <v>1</v>
      </c>
      <c r="C10" s="82">
        <f>SUM(C14:C23)</f>
        <v>538600</v>
      </c>
      <c r="D10" s="82">
        <f t="shared" ref="D10:E10" si="1">SUM(D14:D23)</f>
        <v>435800</v>
      </c>
      <c r="E10" s="82">
        <f t="shared" si="1"/>
        <v>330800</v>
      </c>
      <c r="F10" s="109"/>
    </row>
    <row r="11" spans="1:6" s="79" customFormat="1" ht="21" x14ac:dyDescent="0.2">
      <c r="A11" s="28"/>
      <c r="B11" s="17" t="s">
        <v>2</v>
      </c>
      <c r="C11" s="82"/>
      <c r="D11" s="82"/>
      <c r="E11" s="82"/>
      <c r="F11" s="109"/>
    </row>
    <row r="12" spans="1:6" ht="21" x14ac:dyDescent="0.2">
      <c r="A12" s="19" t="s">
        <v>115</v>
      </c>
      <c r="B12" s="20"/>
      <c r="C12" s="86"/>
      <c r="D12" s="86"/>
      <c r="E12" s="86"/>
      <c r="F12" s="109"/>
    </row>
    <row r="13" spans="1:6" ht="21" x14ac:dyDescent="0.2">
      <c r="A13" s="21" t="s">
        <v>116</v>
      </c>
      <c r="B13" s="20"/>
      <c r="C13" s="86"/>
      <c r="D13" s="86"/>
      <c r="E13" s="86"/>
      <c r="F13" s="109"/>
    </row>
    <row r="14" spans="1:6" ht="21" x14ac:dyDescent="0.2">
      <c r="A14" s="22" t="s">
        <v>22</v>
      </c>
      <c r="B14" s="23" t="s">
        <v>1</v>
      </c>
      <c r="C14" s="86">
        <v>330800</v>
      </c>
      <c r="D14" s="86">
        <v>330800</v>
      </c>
      <c r="E14" s="86">
        <v>330800</v>
      </c>
      <c r="F14" s="109"/>
    </row>
    <row r="15" spans="1:6" ht="21" x14ac:dyDescent="0.2">
      <c r="A15" s="21" t="s">
        <v>117</v>
      </c>
      <c r="B15" s="20"/>
      <c r="C15" s="86"/>
      <c r="D15" s="86"/>
      <c r="E15" s="86"/>
      <c r="F15" s="109"/>
    </row>
    <row r="16" spans="1:6" ht="21" x14ac:dyDescent="0.2">
      <c r="A16" s="22" t="s">
        <v>24</v>
      </c>
      <c r="B16" s="23" t="s">
        <v>1</v>
      </c>
      <c r="C16" s="86">
        <v>0</v>
      </c>
      <c r="D16" s="86">
        <v>32600</v>
      </c>
      <c r="E16" s="86">
        <v>0</v>
      </c>
      <c r="F16" s="109"/>
    </row>
    <row r="17" spans="1:6" ht="21" x14ac:dyDescent="0.2">
      <c r="A17" s="22" t="s">
        <v>25</v>
      </c>
      <c r="B17" s="23" t="s">
        <v>1</v>
      </c>
      <c r="C17" s="86">
        <v>20000</v>
      </c>
      <c r="D17" s="86">
        <v>12000</v>
      </c>
      <c r="E17" s="86">
        <v>0</v>
      </c>
      <c r="F17" s="109"/>
    </row>
    <row r="18" spans="1:6" ht="21" x14ac:dyDescent="0.2">
      <c r="A18" s="21" t="s">
        <v>119</v>
      </c>
      <c r="B18" s="20"/>
      <c r="C18" s="86"/>
      <c r="D18" s="86"/>
      <c r="E18" s="86"/>
      <c r="F18" s="109"/>
    </row>
    <row r="19" spans="1:6" ht="21" x14ac:dyDescent="0.2">
      <c r="A19" s="22" t="s">
        <v>26</v>
      </c>
      <c r="B19" s="23" t="s">
        <v>1</v>
      </c>
      <c r="C19" s="101">
        <v>92800</v>
      </c>
      <c r="D19" s="86">
        <v>0</v>
      </c>
      <c r="E19" s="86">
        <v>0</v>
      </c>
      <c r="F19" s="109"/>
    </row>
    <row r="20" spans="1:6" ht="21" x14ac:dyDescent="0.2">
      <c r="A20" s="22" t="s">
        <v>27</v>
      </c>
      <c r="B20" s="23" t="s">
        <v>1</v>
      </c>
      <c r="C20" s="86">
        <v>30200</v>
      </c>
      <c r="D20" s="86">
        <v>60400</v>
      </c>
      <c r="E20" s="86">
        <v>0</v>
      </c>
      <c r="F20" s="109"/>
    </row>
    <row r="21" spans="1:6" ht="21" x14ac:dyDescent="0.2">
      <c r="A21" s="22" t="s">
        <v>28</v>
      </c>
      <c r="B21" s="23" t="s">
        <v>1</v>
      </c>
      <c r="C21" s="86">
        <v>31400</v>
      </c>
      <c r="D21" s="86">
        <v>0</v>
      </c>
      <c r="E21" s="86">
        <v>0</v>
      </c>
      <c r="F21" s="109"/>
    </row>
    <row r="22" spans="1:6" ht="21" x14ac:dyDescent="0.2">
      <c r="A22" s="22" t="s">
        <v>29</v>
      </c>
      <c r="B22" s="36" t="s">
        <v>1</v>
      </c>
      <c r="C22" s="86">
        <v>21700</v>
      </c>
      <c r="D22" s="86">
        <v>0</v>
      </c>
      <c r="E22" s="86">
        <v>0</v>
      </c>
      <c r="F22" s="109"/>
    </row>
    <row r="23" spans="1:6" ht="21" x14ac:dyDescent="0.2">
      <c r="A23" s="25" t="s">
        <v>21</v>
      </c>
      <c r="B23" s="36" t="s">
        <v>1</v>
      </c>
      <c r="C23" s="86">
        <v>11700</v>
      </c>
      <c r="D23" s="86">
        <v>0</v>
      </c>
      <c r="E23" s="86">
        <v>0</v>
      </c>
      <c r="F23" s="109"/>
    </row>
    <row r="24" spans="1:6" ht="21" x14ac:dyDescent="0.2">
      <c r="A24" s="75"/>
      <c r="B24" s="76"/>
      <c r="C24" s="110"/>
      <c r="D24" s="110"/>
      <c r="E24" s="110"/>
      <c r="F24" s="109"/>
    </row>
    <row r="25" spans="1:6" ht="21" x14ac:dyDescent="0.2">
      <c r="A25" s="10" t="s">
        <v>4</v>
      </c>
      <c r="B25" s="76"/>
      <c r="C25" s="110"/>
      <c r="D25" s="110"/>
      <c r="E25" s="110"/>
      <c r="F25" s="109"/>
    </row>
    <row r="26" spans="1:6" s="79" customFormat="1" ht="21" x14ac:dyDescent="0.2">
      <c r="A26" s="45" t="s">
        <v>176</v>
      </c>
      <c r="B26" s="46" t="s">
        <v>1</v>
      </c>
      <c r="C26" s="82">
        <v>0</v>
      </c>
      <c r="D26" s="82">
        <v>0</v>
      </c>
      <c r="E26" s="82">
        <v>0</v>
      </c>
      <c r="F26" s="109"/>
    </row>
    <row r="27" spans="1:6" s="79" customFormat="1" ht="21" x14ac:dyDescent="0.2">
      <c r="A27" s="47"/>
      <c r="B27" s="46" t="s">
        <v>2</v>
      </c>
      <c r="C27" s="82"/>
      <c r="D27" s="82"/>
      <c r="E27" s="82"/>
      <c r="F27" s="109"/>
    </row>
    <row r="28" spans="1:6" s="79" customFormat="1" ht="21" x14ac:dyDescent="0.2">
      <c r="A28" s="48" t="s">
        <v>160</v>
      </c>
      <c r="B28" s="46" t="s">
        <v>1</v>
      </c>
      <c r="C28" s="82">
        <v>0</v>
      </c>
      <c r="D28" s="82">
        <v>0</v>
      </c>
      <c r="E28" s="82">
        <v>0</v>
      </c>
      <c r="F28" s="109"/>
    </row>
    <row r="29" spans="1:6" s="79" customFormat="1" ht="21" x14ac:dyDescent="0.2">
      <c r="A29" s="48"/>
      <c r="B29" s="46" t="s">
        <v>2</v>
      </c>
      <c r="C29" s="82"/>
      <c r="D29" s="82"/>
      <c r="E29" s="82"/>
      <c r="F29" s="109"/>
    </row>
    <row r="30" spans="1:6" s="79" customFormat="1" ht="21" x14ac:dyDescent="0.2">
      <c r="A30" s="16" t="s">
        <v>177</v>
      </c>
      <c r="B30" s="17" t="s">
        <v>1</v>
      </c>
      <c r="C30" s="82">
        <f>SUM(C32+C45)</f>
        <v>1463000</v>
      </c>
      <c r="D30" s="82">
        <f t="shared" ref="D30:E30" si="2">SUM(D32+D45)</f>
        <v>1787000</v>
      </c>
      <c r="E30" s="82">
        <f t="shared" si="2"/>
        <v>1037700</v>
      </c>
      <c r="F30" s="109"/>
    </row>
    <row r="31" spans="1:6" s="79" customFormat="1" ht="21" x14ac:dyDescent="0.2">
      <c r="A31" s="18"/>
      <c r="B31" s="17" t="s">
        <v>2</v>
      </c>
      <c r="C31" s="82"/>
      <c r="D31" s="82"/>
      <c r="E31" s="82"/>
      <c r="F31" s="109"/>
    </row>
    <row r="32" spans="1:6" s="79" customFormat="1" ht="21" x14ac:dyDescent="0.2">
      <c r="A32" s="28" t="s">
        <v>114</v>
      </c>
      <c r="B32" s="17" t="s">
        <v>1</v>
      </c>
      <c r="C32" s="82">
        <f>SUM(C36:C43)</f>
        <v>463000</v>
      </c>
      <c r="D32" s="82">
        <f t="shared" ref="D32:E32" si="3">SUM(D36:D43)</f>
        <v>787000</v>
      </c>
      <c r="E32" s="82">
        <f t="shared" si="3"/>
        <v>37700</v>
      </c>
      <c r="F32" s="109"/>
    </row>
    <row r="33" spans="1:6" s="79" customFormat="1" ht="21" x14ac:dyDescent="0.2">
      <c r="A33" s="28"/>
      <c r="B33" s="17" t="s">
        <v>2</v>
      </c>
      <c r="C33" s="82"/>
      <c r="D33" s="82"/>
      <c r="E33" s="82"/>
      <c r="F33" s="109"/>
    </row>
    <row r="34" spans="1:6" ht="21" x14ac:dyDescent="0.2">
      <c r="A34" s="19" t="s">
        <v>115</v>
      </c>
      <c r="B34" s="20"/>
      <c r="C34" s="86"/>
      <c r="D34" s="86"/>
      <c r="E34" s="86"/>
      <c r="F34" s="109"/>
    </row>
    <row r="35" spans="1:6" ht="21" x14ac:dyDescent="0.2">
      <c r="A35" s="21" t="s">
        <v>117</v>
      </c>
      <c r="B35" s="20"/>
      <c r="C35" s="86"/>
      <c r="D35" s="86"/>
      <c r="E35" s="86"/>
      <c r="F35" s="109"/>
    </row>
    <row r="36" spans="1:6" ht="21" x14ac:dyDescent="0.2">
      <c r="A36" s="49" t="s">
        <v>51</v>
      </c>
      <c r="B36" s="23" t="s">
        <v>1</v>
      </c>
      <c r="C36" s="86">
        <v>0</v>
      </c>
      <c r="D36" s="86">
        <v>0</v>
      </c>
      <c r="E36" s="86">
        <v>21000</v>
      </c>
      <c r="F36" s="109"/>
    </row>
    <row r="37" spans="1:6" ht="21" x14ac:dyDescent="0.2">
      <c r="A37" s="22" t="s">
        <v>144</v>
      </c>
      <c r="B37" s="23" t="s">
        <v>1</v>
      </c>
      <c r="C37" s="86">
        <v>0</v>
      </c>
      <c r="D37" s="86">
        <v>200000</v>
      </c>
      <c r="E37" s="86">
        <v>0</v>
      </c>
      <c r="F37" s="109"/>
    </row>
    <row r="38" spans="1:6" ht="21" x14ac:dyDescent="0.2">
      <c r="A38" s="60" t="s">
        <v>57</v>
      </c>
      <c r="B38" s="51" t="s">
        <v>1</v>
      </c>
      <c r="C38" s="86">
        <v>34000</v>
      </c>
      <c r="D38" s="86">
        <v>66000</v>
      </c>
      <c r="E38" s="86">
        <v>0</v>
      </c>
      <c r="F38" s="109"/>
    </row>
    <row r="39" spans="1:6" ht="21" x14ac:dyDescent="0.2">
      <c r="A39" s="21" t="s">
        <v>119</v>
      </c>
      <c r="B39" s="20"/>
      <c r="C39" s="86"/>
      <c r="D39" s="86"/>
      <c r="E39" s="86"/>
      <c r="F39" s="109"/>
    </row>
    <row r="40" spans="1:6" ht="21" x14ac:dyDescent="0.2">
      <c r="A40" s="49" t="s">
        <v>52</v>
      </c>
      <c r="B40" s="23" t="s">
        <v>1</v>
      </c>
      <c r="C40" s="86">
        <v>0</v>
      </c>
      <c r="D40" s="86">
        <v>0</v>
      </c>
      <c r="E40" s="86">
        <v>12600</v>
      </c>
      <c r="F40" s="109"/>
    </row>
    <row r="41" spans="1:6" ht="21" x14ac:dyDescent="0.2">
      <c r="A41" s="22" t="s">
        <v>58</v>
      </c>
      <c r="B41" s="23" t="s">
        <v>1</v>
      </c>
      <c r="C41" s="86">
        <v>125000</v>
      </c>
      <c r="D41" s="86">
        <v>125000</v>
      </c>
      <c r="E41" s="86">
        <v>0</v>
      </c>
      <c r="F41" s="109"/>
    </row>
    <row r="42" spans="1:6" ht="21" x14ac:dyDescent="0.2">
      <c r="A42" s="22" t="s">
        <v>45</v>
      </c>
      <c r="B42" s="36" t="s">
        <v>1</v>
      </c>
      <c r="C42" s="86">
        <v>0</v>
      </c>
      <c r="D42" s="86">
        <v>0</v>
      </c>
      <c r="E42" s="86">
        <v>4100</v>
      </c>
      <c r="F42" s="109"/>
    </row>
    <row r="43" spans="1:6" ht="21" x14ac:dyDescent="0.2">
      <c r="A43" s="25" t="s">
        <v>59</v>
      </c>
      <c r="B43" s="36" t="s">
        <v>1</v>
      </c>
      <c r="C43" s="86">
        <v>304000</v>
      </c>
      <c r="D43" s="86">
        <v>396000</v>
      </c>
      <c r="E43" s="86">
        <v>0</v>
      </c>
      <c r="F43" s="109"/>
    </row>
    <row r="44" spans="1:6" ht="21" x14ac:dyDescent="0.2">
      <c r="A44" s="75"/>
      <c r="B44" s="76"/>
      <c r="C44" s="110"/>
      <c r="D44" s="110"/>
      <c r="E44" s="124"/>
      <c r="F44" s="109"/>
    </row>
    <row r="45" spans="1:6" s="79" customFormat="1" ht="21" x14ac:dyDescent="0.2">
      <c r="A45" s="33" t="s">
        <v>121</v>
      </c>
      <c r="B45" s="17" t="s">
        <v>1</v>
      </c>
      <c r="C45" s="82">
        <v>1000000</v>
      </c>
      <c r="D45" s="82">
        <v>1000000</v>
      </c>
      <c r="E45" s="82">
        <v>1000000</v>
      </c>
      <c r="F45" s="109"/>
    </row>
    <row r="46" spans="1:6" s="79" customFormat="1" ht="21" x14ac:dyDescent="0.2">
      <c r="A46" s="34"/>
      <c r="B46" s="17" t="s">
        <v>2</v>
      </c>
      <c r="C46" s="82"/>
      <c r="D46" s="82"/>
      <c r="E46" s="82"/>
      <c r="F46" s="109"/>
    </row>
    <row r="47" spans="1:6" ht="42" x14ac:dyDescent="0.2">
      <c r="A47" s="52" t="s">
        <v>145</v>
      </c>
      <c r="B47" s="43" t="s">
        <v>1</v>
      </c>
      <c r="C47" s="86">
        <v>1000000</v>
      </c>
      <c r="D47" s="86">
        <v>1000000</v>
      </c>
      <c r="E47" s="86">
        <v>1000000</v>
      </c>
      <c r="F47" s="109"/>
    </row>
    <row r="48" spans="1:6" ht="21" x14ac:dyDescent="0.2">
      <c r="A48" s="53"/>
      <c r="B48" s="43" t="s">
        <v>2</v>
      </c>
      <c r="C48" s="86"/>
      <c r="D48" s="86"/>
      <c r="E48" s="86"/>
      <c r="F48" s="109"/>
    </row>
    <row r="49" spans="1:6" ht="21" x14ac:dyDescent="0.2">
      <c r="A49" s="75"/>
      <c r="B49" s="76"/>
      <c r="C49" s="73"/>
      <c r="D49" s="110"/>
      <c r="E49" s="110"/>
      <c r="F49" s="109"/>
    </row>
    <row r="50" spans="1:6" ht="21" x14ac:dyDescent="0.2">
      <c r="A50" s="75"/>
      <c r="B50" s="76"/>
      <c r="C50" s="73"/>
      <c r="D50" s="110"/>
      <c r="E50" s="110"/>
      <c r="F50" s="109"/>
    </row>
    <row r="51" spans="1:6" ht="21" x14ac:dyDescent="0.2">
      <c r="A51" s="10" t="s">
        <v>4</v>
      </c>
      <c r="B51" s="76"/>
      <c r="C51" s="73"/>
      <c r="D51" s="110"/>
      <c r="E51" s="110"/>
      <c r="F51" s="109"/>
    </row>
    <row r="52" spans="1:6" ht="21" x14ac:dyDescent="0.2">
      <c r="A52" s="75"/>
      <c r="B52" s="76"/>
      <c r="C52" s="73"/>
      <c r="D52" s="110"/>
      <c r="E52" s="110"/>
      <c r="F52" s="109"/>
    </row>
    <row r="53" spans="1:6" ht="21" x14ac:dyDescent="0.2">
      <c r="A53" s="75"/>
      <c r="B53" s="76"/>
      <c r="C53" s="73"/>
      <c r="D53" s="110"/>
      <c r="E53" s="110"/>
      <c r="F53" s="109"/>
    </row>
    <row r="54" spans="1:6" ht="21" x14ac:dyDescent="0.2">
      <c r="A54" s="75"/>
      <c r="B54" s="76"/>
      <c r="C54" s="73"/>
      <c r="D54" s="110"/>
      <c r="E54" s="110"/>
      <c r="F54" s="109"/>
    </row>
    <row r="55" spans="1:6" ht="21" x14ac:dyDescent="0.2">
      <c r="A55" s="75"/>
      <c r="B55" s="76"/>
      <c r="C55" s="73"/>
      <c r="D55" s="110"/>
      <c r="E55" s="110"/>
      <c r="F55" s="109"/>
    </row>
    <row r="56" spans="1:6" ht="21" x14ac:dyDescent="0.2">
      <c r="A56" s="75"/>
      <c r="B56" s="76"/>
      <c r="C56" s="73"/>
      <c r="D56" s="110"/>
      <c r="E56" s="110"/>
      <c r="F56" s="109"/>
    </row>
    <row r="57" spans="1:6" ht="21" x14ac:dyDescent="0.2">
      <c r="A57" s="75"/>
      <c r="B57" s="76"/>
      <c r="C57" s="73"/>
      <c r="D57" s="110"/>
      <c r="E57" s="110"/>
      <c r="F57" s="109"/>
    </row>
    <row r="58" spans="1:6" ht="21" x14ac:dyDescent="0.2">
      <c r="A58" s="75"/>
      <c r="B58" s="76"/>
      <c r="C58" s="73"/>
      <c r="D58" s="110"/>
      <c r="E58" s="110"/>
      <c r="F58" s="109"/>
    </row>
    <row r="59" spans="1:6" ht="21" x14ac:dyDescent="0.2">
      <c r="A59" s="75"/>
      <c r="B59" s="76"/>
      <c r="C59" s="73"/>
      <c r="D59" s="110"/>
      <c r="E59" s="110"/>
      <c r="F59" s="109"/>
    </row>
    <row r="60" spans="1:6" ht="21" x14ac:dyDescent="0.2">
      <c r="A60" s="75"/>
      <c r="B60" s="76"/>
      <c r="C60" s="73"/>
      <c r="D60" s="110"/>
      <c r="E60" s="110"/>
      <c r="F60" s="109"/>
    </row>
    <row r="61" spans="1:6" ht="21" x14ac:dyDescent="0.2">
      <c r="A61" s="75"/>
      <c r="B61" s="76"/>
      <c r="C61" s="73"/>
      <c r="D61" s="110"/>
      <c r="E61" s="110"/>
      <c r="F61" s="109"/>
    </row>
    <row r="62" spans="1:6" ht="21" x14ac:dyDescent="0.2">
      <c r="A62" s="75"/>
      <c r="B62" s="76"/>
      <c r="C62" s="73"/>
      <c r="D62" s="110"/>
      <c r="E62" s="110"/>
      <c r="F62" s="109"/>
    </row>
    <row r="63" spans="1:6" s="79" customFormat="1" ht="21" x14ac:dyDescent="0.2">
      <c r="A63" s="16" t="s">
        <v>178</v>
      </c>
      <c r="B63" s="17" t="s">
        <v>1</v>
      </c>
      <c r="C63" s="82">
        <f>SUM(C65)</f>
        <v>1765100</v>
      </c>
      <c r="D63" s="82">
        <v>152650</v>
      </c>
      <c r="E63" s="82">
        <v>443350</v>
      </c>
      <c r="F63" s="109"/>
    </row>
    <row r="64" spans="1:6" s="79" customFormat="1" ht="21" x14ac:dyDescent="0.2">
      <c r="A64" s="18"/>
      <c r="B64" s="17" t="s">
        <v>2</v>
      </c>
      <c r="C64" s="82"/>
      <c r="D64" s="82"/>
      <c r="E64" s="82"/>
      <c r="F64" s="109"/>
    </row>
    <row r="65" spans="1:6" s="79" customFormat="1" ht="21" x14ac:dyDescent="0.2">
      <c r="A65" s="16" t="s">
        <v>160</v>
      </c>
      <c r="B65" s="17" t="s">
        <v>1</v>
      </c>
      <c r="C65" s="82">
        <f>SUM(C69:C78)</f>
        <v>1765100</v>
      </c>
      <c r="D65" s="82">
        <f t="shared" ref="D65:E65" si="4">SUM(D69:D78)</f>
        <v>152650</v>
      </c>
      <c r="E65" s="82">
        <f t="shared" si="4"/>
        <v>443350</v>
      </c>
      <c r="F65" s="109"/>
    </row>
    <row r="66" spans="1:6" s="79" customFormat="1" ht="21" x14ac:dyDescent="0.2">
      <c r="A66" s="28"/>
      <c r="B66" s="17" t="s">
        <v>2</v>
      </c>
      <c r="C66" s="82"/>
      <c r="D66" s="82"/>
      <c r="E66" s="82"/>
      <c r="F66" s="109"/>
    </row>
    <row r="67" spans="1:6" ht="21" x14ac:dyDescent="0.2">
      <c r="A67" s="19" t="s">
        <v>115</v>
      </c>
      <c r="B67" s="20"/>
      <c r="C67" s="86"/>
      <c r="D67" s="86"/>
      <c r="E67" s="86"/>
      <c r="F67" s="109"/>
    </row>
    <row r="68" spans="1:6" ht="21" x14ac:dyDescent="0.2">
      <c r="A68" s="21" t="s">
        <v>116</v>
      </c>
      <c r="B68" s="20"/>
      <c r="C68" s="86"/>
      <c r="D68" s="86"/>
      <c r="E68" s="86"/>
      <c r="F68" s="109"/>
    </row>
    <row r="69" spans="1:6" ht="21" x14ac:dyDescent="0.2">
      <c r="A69" s="22" t="s">
        <v>22</v>
      </c>
      <c r="B69" s="23" t="s">
        <v>1</v>
      </c>
      <c r="C69" s="86">
        <v>386400</v>
      </c>
      <c r="D69" s="86">
        <v>0</v>
      </c>
      <c r="E69" s="86">
        <v>386200</v>
      </c>
      <c r="F69" s="109"/>
    </row>
    <row r="70" spans="1:6" ht="21" x14ac:dyDescent="0.2">
      <c r="A70" s="21" t="s">
        <v>117</v>
      </c>
      <c r="B70" s="20"/>
      <c r="C70" s="86"/>
      <c r="D70" s="86"/>
      <c r="E70" s="86"/>
      <c r="F70" s="109"/>
    </row>
    <row r="71" spans="1:6" ht="21" x14ac:dyDescent="0.2">
      <c r="A71" s="22" t="s">
        <v>24</v>
      </c>
      <c r="B71" s="23" t="s">
        <v>1</v>
      </c>
      <c r="C71" s="86">
        <v>0</v>
      </c>
      <c r="D71" s="86">
        <v>57150</v>
      </c>
      <c r="E71" s="86">
        <v>57150</v>
      </c>
      <c r="F71" s="109"/>
    </row>
    <row r="72" spans="1:6" ht="21" x14ac:dyDescent="0.2">
      <c r="A72" s="22" t="s">
        <v>60</v>
      </c>
      <c r="B72" s="23" t="s">
        <v>1</v>
      </c>
      <c r="C72" s="101">
        <v>1146000</v>
      </c>
      <c r="D72" s="86">
        <v>0</v>
      </c>
      <c r="E72" s="86">
        <v>0</v>
      </c>
      <c r="F72" s="109"/>
    </row>
    <row r="73" spans="1:6" ht="21" x14ac:dyDescent="0.2">
      <c r="A73" s="21" t="s">
        <v>119</v>
      </c>
      <c r="B73" s="20"/>
      <c r="C73" s="86"/>
      <c r="D73" s="86"/>
      <c r="E73" s="86"/>
      <c r="F73" s="109"/>
    </row>
    <row r="74" spans="1:6" ht="21" x14ac:dyDescent="0.2">
      <c r="A74" s="22" t="s">
        <v>26</v>
      </c>
      <c r="B74" s="23" t="s">
        <v>1</v>
      </c>
      <c r="C74" s="101">
        <v>142400</v>
      </c>
      <c r="D74" s="86">
        <v>0</v>
      </c>
      <c r="E74" s="86">
        <v>0</v>
      </c>
      <c r="F74" s="109"/>
    </row>
    <row r="75" spans="1:6" ht="21" x14ac:dyDescent="0.2">
      <c r="A75" s="22" t="s">
        <v>61</v>
      </c>
      <c r="B75" s="23" t="s">
        <v>1</v>
      </c>
      <c r="C75" s="86">
        <v>0</v>
      </c>
      <c r="D75" s="86">
        <v>72000</v>
      </c>
      <c r="E75" s="86">
        <v>0</v>
      </c>
      <c r="F75" s="109"/>
    </row>
    <row r="76" spans="1:6" ht="21" x14ac:dyDescent="0.2">
      <c r="A76" s="22" t="s">
        <v>62</v>
      </c>
      <c r="B76" s="23" t="s">
        <v>1</v>
      </c>
      <c r="C76" s="86">
        <v>50000</v>
      </c>
      <c r="D76" s="86">
        <v>0</v>
      </c>
      <c r="E76" s="86">
        <v>0</v>
      </c>
      <c r="F76" s="109"/>
    </row>
    <row r="77" spans="1:6" ht="21" x14ac:dyDescent="0.2">
      <c r="A77" s="22" t="s">
        <v>21</v>
      </c>
      <c r="B77" s="23" t="s">
        <v>1</v>
      </c>
      <c r="C77" s="86">
        <v>40300</v>
      </c>
      <c r="D77" s="86">
        <v>0</v>
      </c>
      <c r="E77" s="86">
        <v>0</v>
      </c>
      <c r="F77" s="109"/>
    </row>
    <row r="78" spans="1:6" ht="21" x14ac:dyDescent="0.2">
      <c r="A78" s="25" t="s">
        <v>45</v>
      </c>
      <c r="B78" s="23" t="s">
        <v>1</v>
      </c>
      <c r="C78" s="86">
        <v>0</v>
      </c>
      <c r="D78" s="86">
        <v>23500</v>
      </c>
      <c r="E78" s="86">
        <v>0</v>
      </c>
      <c r="F78" s="109"/>
    </row>
    <row r="79" spans="1:6" s="79" customFormat="1" ht="21" x14ac:dyDescent="0.2">
      <c r="A79" s="143" t="s">
        <v>126</v>
      </c>
      <c r="B79" s="17" t="s">
        <v>1</v>
      </c>
      <c r="C79" s="82">
        <f>SUM(C8+C26+C30+C63)</f>
        <v>3766700</v>
      </c>
      <c r="D79" s="82">
        <f t="shared" ref="D79:E79" si="5">SUM(D8+D26+D30+D63)</f>
        <v>2375450</v>
      </c>
      <c r="E79" s="82">
        <f t="shared" si="5"/>
        <v>1811850</v>
      </c>
      <c r="F79" s="109"/>
    </row>
    <row r="80" spans="1:6" s="79" customFormat="1" ht="21" x14ac:dyDescent="0.2">
      <c r="A80" s="144"/>
      <c r="B80" s="17" t="s">
        <v>2</v>
      </c>
      <c r="C80" s="82"/>
      <c r="D80" s="82"/>
      <c r="E80" s="82"/>
      <c r="F80" s="109"/>
    </row>
    <row r="81" spans="1:5" ht="31.5" customHeight="1" x14ac:dyDescent="0.35">
      <c r="A81" s="114" t="s">
        <v>4</v>
      </c>
      <c r="B81" s="27"/>
      <c r="C81" s="1"/>
      <c r="D81" s="1"/>
      <c r="E81" s="1"/>
    </row>
    <row r="82" spans="1:5" ht="21" x14ac:dyDescent="0.2">
      <c r="A82" s="27"/>
      <c r="B82" s="27"/>
      <c r="C82" s="1"/>
      <c r="D82" s="1"/>
      <c r="E82" s="1"/>
    </row>
    <row r="83" spans="1:5" ht="21" x14ac:dyDescent="0.2">
      <c r="B83" s="27"/>
      <c r="C83" s="1"/>
      <c r="D83" s="1"/>
      <c r="E83" s="1"/>
    </row>
    <row r="85" spans="1:5" x14ac:dyDescent="0.2">
      <c r="C85" s="103"/>
    </row>
    <row r="87" spans="1:5" x14ac:dyDescent="0.2">
      <c r="C87" s="103"/>
    </row>
  </sheetData>
  <mergeCells count="3">
    <mergeCell ref="A79:A80"/>
    <mergeCell ref="A1:C1"/>
    <mergeCell ref="A5:A6"/>
  </mergeCells>
  <printOptions horizontalCentered="1"/>
  <pageMargins left="0.39370078740157483" right="0.39370078740157483" top="0.59055118110236227" bottom="3.937007874015748E-2" header="0.31496062992125984" footer="0.31496062992125984"/>
  <pageSetup paperSize="9" orientation="landscape" r:id="rId1"/>
  <headerFooter>
    <oddHeader>&amp;R&amp;"TH SarabunPSK,ธรรมดา"&amp;16แบบ สงม.2
(สำนักงานเขต)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8</vt:i4>
      </vt:variant>
    </vt:vector>
  </HeadingPairs>
  <TitlesOfParts>
    <vt:vector size="22" baseType="lpstr">
      <vt:lpstr>สงม. 1 เขต</vt:lpstr>
      <vt:lpstr>สงม.2 รวม</vt:lpstr>
      <vt:lpstr>สงม.2 (ปกครอง)</vt:lpstr>
      <vt:lpstr>สงม.2 (ทะเบียน)</vt:lpstr>
      <vt:lpstr>สงม.2 (คลัง)</vt:lpstr>
      <vt:lpstr>สงม.2 (รายได้)</vt:lpstr>
      <vt:lpstr>สงม.2 (รักษา+ปลูก)</vt:lpstr>
      <vt:lpstr>สงม.2 (เทศกิจ)</vt:lpstr>
      <vt:lpstr>สงม.2 (โยธา+ระบายน้ำ)</vt:lpstr>
      <vt:lpstr>สงม.2 (พัฒนา)</vt:lpstr>
      <vt:lpstr>สงม.2 (สวล)</vt:lpstr>
      <vt:lpstr>สงม.2 (ศึกษา)</vt:lpstr>
      <vt:lpstr>แนบท้ายแบบ 1</vt:lpstr>
      <vt:lpstr>Sheet4</vt:lpstr>
      <vt:lpstr>'สงม. 1 เขต'!Print_Titles</vt:lpstr>
      <vt:lpstr>'สงม.2 (เทศกิจ)'!Print_Titles</vt:lpstr>
      <vt:lpstr>'สงม.2 (ปกครอง)'!Print_Titles</vt:lpstr>
      <vt:lpstr>'สงม.2 (พัฒนา)'!Print_Titles</vt:lpstr>
      <vt:lpstr>'สงม.2 (โยธา+ระบายน้ำ)'!Print_Titles</vt:lpstr>
      <vt:lpstr>'สงม.2 (รักษา+ปลูก)'!Print_Titles</vt:lpstr>
      <vt:lpstr>'สงม.2 (ศึกษา)'!Print_Titles</vt:lpstr>
      <vt:lpstr>'สงม.2 (สวล)'!Print_Titles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DUSIT</cp:lastModifiedBy>
  <cp:lastPrinted>2023-04-07T07:22:12Z</cp:lastPrinted>
  <dcterms:created xsi:type="dcterms:W3CDTF">2019-08-18T06:05:51Z</dcterms:created>
  <dcterms:modified xsi:type="dcterms:W3CDTF">2023-04-07T08:58:42Z</dcterms:modified>
</cp:coreProperties>
</file>