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บปี 67\ita\"/>
    </mc:Choice>
  </mc:AlternateContent>
  <xr:revisionPtr revIDLastSave="0" documentId="13_ncr:1_{6D8B3F68-7DF3-4D52-997E-C4C51C62637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ไตรมาส" sheetId="2" r:id="rId1"/>
    <sheet name="รายเดือน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3" l="1"/>
  <c r="M8" i="3"/>
  <c r="K8" i="3"/>
  <c r="K9" i="3" s="1"/>
  <c r="M9" i="3"/>
  <c r="M7" i="3"/>
  <c r="O7" i="3" s="1"/>
  <c r="F8" i="2"/>
  <c r="E8" i="2"/>
  <c r="G8" i="2" s="1"/>
  <c r="D10" i="2"/>
  <c r="F10" i="2" s="1"/>
  <c r="D9" i="2"/>
  <c r="D8" i="2"/>
  <c r="C11" i="2"/>
  <c r="C10" i="2"/>
  <c r="C9" i="2"/>
  <c r="C8" i="2"/>
  <c r="B11" i="2"/>
  <c r="B10" i="2"/>
  <c r="B9" i="2"/>
  <c r="B8" i="2"/>
  <c r="O6" i="3"/>
  <c r="N8" i="3"/>
  <c r="N7" i="3"/>
  <c r="N6" i="3"/>
  <c r="M6" i="3"/>
  <c r="L9" i="3"/>
  <c r="J9" i="3"/>
  <c r="I9" i="3"/>
  <c r="H9" i="3"/>
  <c r="G9" i="3"/>
  <c r="F9" i="3"/>
  <c r="D9" i="3"/>
  <c r="E9" i="3"/>
  <c r="C8" i="3"/>
  <c r="C9" i="3" s="1"/>
  <c r="B9" i="3"/>
  <c r="O8" i="3" l="1"/>
  <c r="O9" i="3" s="1"/>
  <c r="E10" i="2"/>
  <c r="G10" i="2" s="1"/>
  <c r="D11" i="2"/>
  <c r="N9" i="3"/>
  <c r="E9" i="2"/>
  <c r="G9" i="2" s="1"/>
  <c r="F9" i="2"/>
  <c r="F11" i="2" s="1"/>
  <c r="G11" i="2" l="1"/>
  <c r="E11" i="2"/>
</calcChain>
</file>

<file path=xl/sharedStrings.xml><?xml version="1.0" encoding="utf-8"?>
<sst xmlns="http://schemas.openxmlformats.org/spreadsheetml/2006/main" count="48" uniqueCount="20">
  <si>
    <t>ประจำปีงบประมาณ พ.ศ. 2567 สำนักงานเขตดินแดง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</si>
  <si>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</si>
  <si>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</si>
  <si>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</si>
  <si>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</si>
  <si>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</si>
  <si>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</si>
  <si>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</si>
  <si>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</si>
  <si>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</si>
  <si>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</si>
  <si>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</si>
  <si>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</si>
  <si>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ประเภท 1</t>
  </si>
  <si>
    <t>ประเภท 2</t>
  </si>
  <si>
    <t>ประเภท 3</t>
  </si>
  <si>
    <t>ข้อมูลการจัดเก็บภาษีป้าย</t>
  </si>
  <si>
    <t>จำนวนป้าย</t>
  </si>
  <si>
    <t>ค่าภาษี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</si>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</sst>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Calibri"/>
      <family val="2"/>
      <scheme val="minor"/>
    </font>
    <font>
      <sz val="14"/>
      <color theme="1"/>
      <name val="TH SarabunPSK"/>
      <family val="2"/>
    </font>
    <font>
      <sz val="12"/>
      <color theme="1"/>
      <name val="Calibri"/>
      <family val="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164" fontId="1" fillId="0" borderId="4" xfId="1" applyFont="1" applyBorder="1"/>
    <xf numFmtId="164" fontId="1" fillId="0" borderId="4" xfId="1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1" xfId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2" xfId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2" xfId="1" applyFont="1" applyBorder="1"/>
    <xf numFmtId="164" fontId="9" fillId="0" borderId="2" xfId="1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4" fontId="9" fillId="0" borderId="4" xfId="1" applyFont="1" applyBorder="1" applyAlignment="1">
      <alignment horizontal="center"/>
    </xf>
    <xf numFmtId="164" fontId="9" fillId="0" borderId="4" xfId="1" applyFont="1" applyBorder="1"/>
    <xf numFmtId="164" fontId="9" fillId="0" borderId="4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9" fillId="0" borderId="1" xfId="0" applyNumberFormat="1" applyFont="1" applyBorder="1"/>
    <xf numFmtId="43" fontId="9" fillId="0" borderId="2" xfId="0" applyNumberFormat="1" applyFont="1" applyBorder="1"/>
    <xf numFmtId="0" fontId="2" fillId="0" borderId="9" xfId="0" applyFont="1" applyBorder="1" applyAlignment="1">
      <alignment horizontal="center"/>
    </xf>
    <xf numFmtId="43" fontId="1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10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workbookViewId="0">
      <selection activeCell="G11" sqref="G11"/>
    </sheetView>
  </sheetViews>
  <sheetFormatPr defaultRowHeight="15" x14ac:dyDescent="0.25"/>
  <cols>
    <col min="1" max="1" width="20.85546875" customWidth="1"/>
    <col min="2" max="2" width="15.7109375" style="11" customWidth="1"/>
    <col min="3" max="3" width="23.85546875" customWidth="1"/>
    <col min="4" max="4" width="15.7109375" style="11" customWidth="1"/>
    <col min="5" max="5" width="23.85546875" customWidth="1"/>
    <col min="6" max="6" width="15.7109375" style="11" customWidth="1"/>
    <col min="7" max="7" width="23.85546875" customWidth="1"/>
  </cols>
  <sheetData>
    <row r="2" spans="1:7" s="1" customFormat="1" ht="24" x14ac:dyDescent="0.55000000000000004">
      <c r="A2" s="40" t="s">
        <v>16</v>
      </c>
      <c r="B2" s="40"/>
      <c r="C2" s="40"/>
      <c r="D2" s="40"/>
      <c r="E2" s="40"/>
      <c r="F2" s="40"/>
      <c r="G2" s="40"/>
    </row>
    <row r="3" spans="1:7" s="1" customFormat="1" ht="24" x14ac:dyDescent="0.55000000000000004">
      <c r="A3" s="40" t="s">
        <v>0</v>
      </c>
      <c r="B3" s="40"/>
      <c r="C3" s="40"/>
      <c r="D3" s="40"/>
      <c r="E3" s="40"/>
      <c r="F3" s="40"/>
      <c r="G3" s="40"/>
    </row>
    <row r="4" spans="1:7" s="1" customFormat="1" ht="24" x14ac:dyDescent="0.55000000000000004">
      <c r="B4" s="12"/>
      <c r="D4" s="12"/>
      <c r="F4" s="12"/>
    </row>
    <row r="5" spans="1:7" s="1" customFormat="1" ht="24" x14ac:dyDescent="0.55000000000000004">
      <c r="A5" s="45" t="s">
        <v>1</v>
      </c>
      <c r="B5" s="41" t="s">
        <v>2</v>
      </c>
      <c r="C5" s="42"/>
      <c r="D5" s="41" t="s">
        <v>3</v>
      </c>
      <c r="E5" s="42"/>
      <c r="F5" s="48" t="s">
        <v>6</v>
      </c>
      <c r="G5" s="49"/>
    </row>
    <row r="6" spans="1:7" s="1" customFormat="1" ht="24" x14ac:dyDescent="0.55000000000000004">
      <c r="A6" s="46"/>
      <c r="B6" s="43" t="s">
        <v>4</v>
      </c>
      <c r="C6" s="44"/>
      <c r="D6" s="43" t="s">
        <v>5</v>
      </c>
      <c r="E6" s="44"/>
      <c r="F6" s="50"/>
      <c r="G6" s="51"/>
    </row>
    <row r="7" spans="1:7" s="1" customFormat="1" ht="24" x14ac:dyDescent="0.55000000000000004">
      <c r="A7" s="47"/>
      <c r="B7" s="10" t="s">
        <v>17</v>
      </c>
      <c r="C7" s="38" t="s">
        <v>18</v>
      </c>
      <c r="D7" s="10" t="s">
        <v>17</v>
      </c>
      <c r="E7" s="38" t="s">
        <v>18</v>
      </c>
      <c r="F7" s="10" t="s">
        <v>17</v>
      </c>
      <c r="G7" s="38" t="s">
        <v>18</v>
      </c>
    </row>
    <row r="8" spans="1:7" s="1" customFormat="1" ht="24" x14ac:dyDescent="0.55000000000000004">
      <c r="A8" s="2" t="s">
        <v>13</v>
      </c>
      <c r="B8" s="13">
        <f>รายเดือน!B6+รายเดือน!F6</f>
        <v>31</v>
      </c>
      <c r="C8" s="15">
        <f>รายเดือน!C6+รายเดือน!G6</f>
        <v>7290</v>
      </c>
      <c r="D8" s="13">
        <f>รายเดือน!H6+รายเดือน!J6+รายเดือน!L6</f>
        <v>1318</v>
      </c>
      <c r="E8" s="15">
        <f>รายเดือน!I6+รายเดือน!K6+รายเดือน!M6</f>
        <v>512504</v>
      </c>
      <c r="F8" s="13">
        <f>B8+D8</f>
        <v>1349</v>
      </c>
      <c r="G8" s="39">
        <f>C8+E8</f>
        <v>519794</v>
      </c>
    </row>
    <row r="9" spans="1:7" s="1" customFormat="1" ht="24" x14ac:dyDescent="0.55000000000000004">
      <c r="A9" s="3" t="s">
        <v>14</v>
      </c>
      <c r="B9" s="14">
        <f>รายเดือน!B7+รายเดือน!D7+รายเดือน!F7</f>
        <v>118</v>
      </c>
      <c r="C9" s="6">
        <f>รายเดือน!C7+รายเดือน!E7+รายเดือน!G7</f>
        <v>359101</v>
      </c>
      <c r="D9" s="14">
        <f>รายเดือน!H7+รายเดือน!J7+รายเดือน!L7</f>
        <v>2888</v>
      </c>
      <c r="E9" s="5">
        <f>รายเดือน!I7+รายเดือน!K7+รายเดือน!M7</f>
        <v>5785096</v>
      </c>
      <c r="F9" s="14">
        <f>B9+D9</f>
        <v>3006</v>
      </c>
      <c r="G9" s="39">
        <f t="shared" ref="G9:G10" si="0">C9+E9</f>
        <v>6144197</v>
      </c>
    </row>
    <row r="10" spans="1:7" s="1" customFormat="1" ht="24" x14ac:dyDescent="0.55000000000000004">
      <c r="A10" s="3" t="s">
        <v>15</v>
      </c>
      <c r="B10" s="14">
        <f>รายเดือน!B8+รายเดือน!D8+รายเดือน!F8</f>
        <v>267</v>
      </c>
      <c r="C10" s="5">
        <f>รายเดือน!C8+รายเดือน!E8+รายเดือน!G8</f>
        <v>635030.1</v>
      </c>
      <c r="D10" s="14">
        <f>รายเดือน!H8+รายเดือน!J8+รายเดือน!L8</f>
        <v>4379</v>
      </c>
      <c r="E10" s="5">
        <f>รายเดือน!I8+รายเดือน!K8+รายเดือน!M8</f>
        <v>5807266</v>
      </c>
      <c r="F10" s="14">
        <f>B10+D10</f>
        <v>4646</v>
      </c>
      <c r="G10" s="39">
        <f t="shared" si="0"/>
        <v>6442296.0999999996</v>
      </c>
    </row>
    <row r="11" spans="1:7" s="1" customFormat="1" ht="24" x14ac:dyDescent="0.55000000000000004">
      <c r="A11" s="4" t="s">
        <v>6</v>
      </c>
      <c r="B11" s="4">
        <f t="shared" ref="B11:G11" si="1">SUM(B8:B10)</f>
        <v>416</v>
      </c>
      <c r="C11" s="7">
        <f t="shared" si="1"/>
        <v>1001421.1</v>
      </c>
      <c r="D11" s="4">
        <f t="shared" si="1"/>
        <v>8585</v>
      </c>
      <c r="E11" s="8">
        <f t="shared" si="1"/>
        <v>12104866</v>
      </c>
      <c r="F11" s="4">
        <f t="shared" si="1"/>
        <v>9001</v>
      </c>
      <c r="G11" s="9">
        <f t="shared" si="1"/>
        <v>13106287.1</v>
      </c>
    </row>
    <row r="12" spans="1:7" s="1" customFormat="1" ht="24" x14ac:dyDescent="0.55000000000000004">
      <c r="B12" s="12"/>
      <c r="D12" s="12"/>
      <c r="F12" s="12"/>
    </row>
    <row r="13" spans="1:7" s="1" customFormat="1" ht="24" x14ac:dyDescent="0.55000000000000004">
      <c r="B13" s="12"/>
      <c r="D13" s="12"/>
      <c r="F13" s="12"/>
    </row>
    <row r="14" spans="1:7" s="1" customFormat="1" ht="24" x14ac:dyDescent="0.55000000000000004">
      <c r="B14" s="12"/>
      <c r="D14" s="12"/>
      <c r="F14" s="12"/>
    </row>
    <row r="15" spans="1:7" s="1" customFormat="1" ht="24" x14ac:dyDescent="0.55000000000000004">
      <c r="B15" s="12"/>
      <c r="D15" s="12"/>
      <c r="F15" s="12"/>
    </row>
    <row r="16" spans="1:7" s="1" customFormat="1" ht="24" x14ac:dyDescent="0.55000000000000004">
      <c r="B16" s="12"/>
      <c r="D16" s="12"/>
      <c r="F16" s="12"/>
    </row>
    <row r="17" spans="2:6" s="1" customFormat="1" ht="24" x14ac:dyDescent="0.55000000000000004">
      <c r="B17" s="12"/>
      <c r="D17" s="12"/>
      <c r="F17" s="12"/>
    </row>
    <row r="18" spans="2:6" s="1" customFormat="1" ht="24" x14ac:dyDescent="0.55000000000000004">
      <c r="B18" s="12"/>
      <c r="D18" s="12"/>
      <c r="F18" s="12"/>
    </row>
    <row r="19" spans="2:6" s="1" customFormat="1" ht="24" x14ac:dyDescent="0.55000000000000004">
      <c r="B19" s="12"/>
      <c r="D19" s="12"/>
      <c r="F19" s="12"/>
    </row>
    <row r="20" spans="2:6" s="1" customFormat="1" ht="24" x14ac:dyDescent="0.55000000000000004">
      <c r="B20" s="12"/>
      <c r="D20" s="12"/>
      <c r="F20" s="12"/>
    </row>
    <row r="21" spans="2:6" s="1" customFormat="1" ht="24" x14ac:dyDescent="0.55000000000000004">
      <c r="B21" s="12"/>
      <c r="D21" s="12"/>
      <c r="F21" s="12"/>
    </row>
    <row r="22" spans="2:6" s="1" customFormat="1" ht="24" x14ac:dyDescent="0.55000000000000004">
      <c r="B22" s="12"/>
      <c r="D22" s="12"/>
      <c r="F22" s="12"/>
    </row>
    <row r="23" spans="2:6" s="1" customFormat="1" ht="24" x14ac:dyDescent="0.55000000000000004">
      <c r="B23" s="12"/>
      <c r="D23" s="12"/>
      <c r="F23" s="12"/>
    </row>
    <row r="24" spans="2:6" s="1" customFormat="1" ht="24" x14ac:dyDescent="0.55000000000000004">
      <c r="B24" s="12"/>
      <c r="D24" s="12"/>
      <c r="F24" s="12"/>
    </row>
    <row r="25" spans="2:6" s="1" customFormat="1" ht="24" x14ac:dyDescent="0.55000000000000004">
      <c r="B25" s="12"/>
      <c r="D25" s="12"/>
      <c r="F25" s="12"/>
    </row>
    <row r="26" spans="2:6" s="1" customFormat="1" ht="24" x14ac:dyDescent="0.55000000000000004">
      <c r="B26" s="12"/>
      <c r="D26" s="12"/>
      <c r="F26" s="12"/>
    </row>
    <row r="27" spans="2:6" s="1" customFormat="1" ht="24" x14ac:dyDescent="0.55000000000000004">
      <c r="B27" s="12"/>
      <c r="D27" s="12"/>
      <c r="F27" s="12"/>
    </row>
    <row r="28" spans="2:6" s="1" customFormat="1" ht="24" x14ac:dyDescent="0.55000000000000004">
      <c r="B28" s="12"/>
      <c r="D28" s="12"/>
      <c r="F28" s="12"/>
    </row>
    <row r="29" spans="2:6" s="1" customFormat="1" ht="24" x14ac:dyDescent="0.55000000000000004">
      <c r="B29" s="12"/>
      <c r="D29" s="12"/>
      <c r="F29" s="12"/>
    </row>
    <row r="30" spans="2:6" s="1" customFormat="1" ht="24" x14ac:dyDescent="0.55000000000000004">
      <c r="B30" s="12"/>
      <c r="D30" s="12"/>
      <c r="F30" s="12"/>
    </row>
    <row r="31" spans="2:6" s="1" customFormat="1" ht="24" x14ac:dyDescent="0.55000000000000004">
      <c r="B31" s="12"/>
      <c r="D31" s="12"/>
      <c r="F31" s="12"/>
    </row>
    <row r="32" spans="2:6" s="1" customFormat="1" ht="24" x14ac:dyDescent="0.55000000000000004">
      <c r="B32" s="12"/>
      <c r="D32" s="12"/>
      <c r="F32" s="12"/>
    </row>
    <row r="33" spans="2:6" s="1" customFormat="1" ht="24" x14ac:dyDescent="0.55000000000000004">
      <c r="B33" s="12"/>
      <c r="D33" s="12"/>
      <c r="F33" s="12"/>
    </row>
    <row r="34" spans="2:6" s="1" customFormat="1" ht="24" x14ac:dyDescent="0.55000000000000004">
      <c r="B34" s="12"/>
      <c r="D34" s="12"/>
      <c r="F34" s="12"/>
    </row>
  </sheetData>
  <mergeCells count="8">
    <mergeCell ref="A2:G2"/>
    <mergeCell ref="A3:G3"/>
    <mergeCell ref="B5:C5"/>
    <mergeCell ref="B6:C6"/>
    <mergeCell ref="A5:A7"/>
    <mergeCell ref="D5:E5"/>
    <mergeCell ref="D6:E6"/>
    <mergeCell ref="F5:G6"/>
  </mergeCells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7149-2A69-42FF-9C67-76E8300432CE}">
  <dimension ref="A1:P14"/>
  <sheetViews>
    <sheetView tabSelected="1" workbookViewId="0">
      <selection activeCell="J20" sqref="J20"/>
    </sheetView>
  </sheetViews>
  <sheetFormatPr defaultRowHeight="18.75" x14ac:dyDescent="0.3"/>
  <cols>
    <col min="1" max="1" width="8.140625" style="16" customWidth="1"/>
    <col min="2" max="2" width="8.28515625" style="22" customWidth="1"/>
    <col min="3" max="3" width="10.7109375" style="16" customWidth="1"/>
    <col min="4" max="4" width="8.28515625" style="16" customWidth="1"/>
    <col min="5" max="5" width="10.5703125" style="16" customWidth="1"/>
    <col min="6" max="6" width="8.28515625" style="16" customWidth="1"/>
    <col min="7" max="7" width="10.5703125" style="16" customWidth="1"/>
    <col min="8" max="8" width="8.28515625" style="16" customWidth="1"/>
    <col min="9" max="9" width="10.7109375" style="16" customWidth="1"/>
    <col min="10" max="10" width="8.28515625" style="16" customWidth="1"/>
    <col min="11" max="11" width="10.5703125" style="16" customWidth="1"/>
    <col min="12" max="12" width="8.28515625" style="16" customWidth="1"/>
    <col min="13" max="13" width="10.85546875" style="16" customWidth="1"/>
    <col min="14" max="14" width="8.28515625" style="22" customWidth="1"/>
    <col min="15" max="15" width="12.28515625" style="16" customWidth="1"/>
    <col min="16" max="16384" width="9.140625" style="16"/>
  </cols>
  <sheetData>
    <row r="1" spans="1:16" ht="21.75" x14ac:dyDescent="0.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21.75" x14ac:dyDescent="0.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21.75" x14ac:dyDescent="0.5">
      <c r="A3" s="17"/>
      <c r="B3" s="18"/>
      <c r="C3" s="17"/>
      <c r="D3" s="17"/>
      <c r="E3" s="17"/>
      <c r="F3" s="17"/>
      <c r="G3" s="17"/>
      <c r="H3" s="17"/>
    </row>
    <row r="4" spans="1:16" ht="21.75" x14ac:dyDescent="0.5">
      <c r="A4" s="19" t="s">
        <v>1</v>
      </c>
      <c r="B4" s="53" t="s">
        <v>7</v>
      </c>
      <c r="C4" s="53"/>
      <c r="D4" s="54" t="s">
        <v>8</v>
      </c>
      <c r="E4" s="55"/>
      <c r="F4" s="54" t="s">
        <v>9</v>
      </c>
      <c r="G4" s="55"/>
      <c r="H4" s="54" t="s">
        <v>10</v>
      </c>
      <c r="I4" s="55"/>
      <c r="J4" s="54" t="s">
        <v>11</v>
      </c>
      <c r="K4" s="55"/>
      <c r="L4" s="54" t="s">
        <v>12</v>
      </c>
      <c r="M4" s="55"/>
      <c r="N4" s="54" t="s">
        <v>6</v>
      </c>
      <c r="O4" s="55"/>
    </row>
    <row r="5" spans="1:16" ht="21.75" x14ac:dyDescent="0.5">
      <c r="A5" s="20"/>
      <c r="B5" s="24" t="s">
        <v>17</v>
      </c>
      <c r="C5" s="21" t="s">
        <v>18</v>
      </c>
      <c r="D5" s="24" t="s">
        <v>17</v>
      </c>
      <c r="E5" s="21" t="s">
        <v>18</v>
      </c>
      <c r="F5" s="24" t="s">
        <v>17</v>
      </c>
      <c r="G5" s="21" t="s">
        <v>18</v>
      </c>
      <c r="H5" s="24" t="s">
        <v>17</v>
      </c>
      <c r="I5" s="21" t="s">
        <v>18</v>
      </c>
      <c r="J5" s="24" t="s">
        <v>17</v>
      </c>
      <c r="K5" s="21" t="s">
        <v>18</v>
      </c>
      <c r="L5" s="24" t="s">
        <v>17</v>
      </c>
      <c r="M5" s="21" t="s">
        <v>18</v>
      </c>
      <c r="N5" s="24" t="s">
        <v>17</v>
      </c>
      <c r="O5" s="21" t="s">
        <v>18</v>
      </c>
      <c r="P5" s="22"/>
    </row>
    <row r="6" spans="1:16" ht="21" x14ac:dyDescent="0.45">
      <c r="A6" s="25" t="s">
        <v>13</v>
      </c>
      <c r="B6" s="26">
        <v>26</v>
      </c>
      <c r="C6" s="27">
        <v>6290</v>
      </c>
      <c r="D6" s="26" t="s">
        <v>19</v>
      </c>
      <c r="E6" s="28" t="s">
        <v>19</v>
      </c>
      <c r="F6" s="26">
        <v>5</v>
      </c>
      <c r="G6" s="27">
        <v>1000</v>
      </c>
      <c r="H6" s="26">
        <v>191</v>
      </c>
      <c r="I6" s="27">
        <v>70214</v>
      </c>
      <c r="J6" s="26">
        <v>373</v>
      </c>
      <c r="K6" s="27">
        <v>123055</v>
      </c>
      <c r="L6" s="26">
        <v>754</v>
      </c>
      <c r="M6" s="27">
        <f>400+318835</f>
        <v>319235</v>
      </c>
      <c r="N6" s="26">
        <f>B6+F6+H6+J6+L6</f>
        <v>1349</v>
      </c>
      <c r="O6" s="37">
        <f>C6+G6+I6+K6+M6</f>
        <v>519794</v>
      </c>
    </row>
    <row r="7" spans="1:16" ht="21" x14ac:dyDescent="0.45">
      <c r="A7" s="29" t="s">
        <v>14</v>
      </c>
      <c r="B7" s="30">
        <v>19</v>
      </c>
      <c r="C7" s="31">
        <v>133844</v>
      </c>
      <c r="D7" s="30">
        <v>43</v>
      </c>
      <c r="E7" s="32">
        <v>91842</v>
      </c>
      <c r="F7" s="30">
        <v>56</v>
      </c>
      <c r="G7" s="33">
        <v>133415</v>
      </c>
      <c r="H7" s="30">
        <v>559</v>
      </c>
      <c r="I7" s="33">
        <v>932052</v>
      </c>
      <c r="J7" s="30">
        <v>1201</v>
      </c>
      <c r="K7" s="33">
        <v>1316354</v>
      </c>
      <c r="L7" s="30">
        <v>1128</v>
      </c>
      <c r="M7" s="33">
        <f>884+3535806</f>
        <v>3536690</v>
      </c>
      <c r="N7" s="30">
        <f>B7+D7+F7+H7+J7+L7</f>
        <v>3006</v>
      </c>
      <c r="O7" s="33">
        <f>C7+E7+G7+I7+K7+M7</f>
        <v>6144197</v>
      </c>
    </row>
    <row r="8" spans="1:16" ht="21" x14ac:dyDescent="0.45">
      <c r="A8" s="29" t="s">
        <v>15</v>
      </c>
      <c r="B8" s="30">
        <v>96</v>
      </c>
      <c r="C8" s="31">
        <f>936+128775</f>
        <v>129711</v>
      </c>
      <c r="D8" s="30">
        <v>101</v>
      </c>
      <c r="E8" s="32">
        <v>272194.09999999998</v>
      </c>
      <c r="F8" s="30">
        <v>70</v>
      </c>
      <c r="G8" s="33">
        <v>233125</v>
      </c>
      <c r="H8" s="30">
        <v>678</v>
      </c>
      <c r="I8" s="33">
        <f>58516+886500</f>
        <v>945016</v>
      </c>
      <c r="J8" s="30">
        <v>2407</v>
      </c>
      <c r="K8" s="33">
        <f>531468+2143600</f>
        <v>2675068</v>
      </c>
      <c r="L8" s="30">
        <v>1294</v>
      </c>
      <c r="M8" s="33">
        <f>72932+2114250</f>
        <v>2187182</v>
      </c>
      <c r="N8" s="30">
        <f>B8+D8+F8+H8+J8+L8</f>
        <v>4646</v>
      </c>
      <c r="O8" s="33">
        <f>C8+E8+G8+I8+K8+M8</f>
        <v>6442296.0999999996</v>
      </c>
    </row>
    <row r="9" spans="1:16" ht="21" x14ac:dyDescent="0.45">
      <c r="A9" s="34" t="s">
        <v>6</v>
      </c>
      <c r="B9" s="34">
        <f>SUM(B6:B8)</f>
        <v>141</v>
      </c>
      <c r="C9" s="35">
        <f>C6+C7+C8</f>
        <v>269845</v>
      </c>
      <c r="D9" s="34">
        <f t="shared" ref="D9:O9" si="0">SUM(D6:D8)</f>
        <v>144</v>
      </c>
      <c r="E9" s="35">
        <f t="shared" si="0"/>
        <v>364036.1</v>
      </c>
      <c r="F9" s="34">
        <f t="shared" si="0"/>
        <v>131</v>
      </c>
      <c r="G9" s="35">
        <f t="shared" si="0"/>
        <v>367540</v>
      </c>
      <c r="H9" s="34">
        <f t="shared" si="0"/>
        <v>1428</v>
      </c>
      <c r="I9" s="35">
        <f t="shared" si="0"/>
        <v>1947282</v>
      </c>
      <c r="J9" s="34">
        <f t="shared" si="0"/>
        <v>3981</v>
      </c>
      <c r="K9" s="35">
        <f t="shared" si="0"/>
        <v>4114477</v>
      </c>
      <c r="L9" s="34">
        <f t="shared" si="0"/>
        <v>3176</v>
      </c>
      <c r="M9" s="35">
        <f>SUM(M6:M8)</f>
        <v>6043107</v>
      </c>
      <c r="N9" s="34">
        <f t="shared" si="0"/>
        <v>9001</v>
      </c>
      <c r="O9" s="36">
        <f>SUM(O6:O8)</f>
        <v>13106287.1</v>
      </c>
    </row>
    <row r="10" spans="1:16" ht="21.75" x14ac:dyDescent="0.5">
      <c r="A10" s="17"/>
      <c r="B10" s="18"/>
      <c r="C10" s="17"/>
      <c r="D10" s="17"/>
      <c r="E10" s="17"/>
      <c r="F10" s="17"/>
      <c r="G10" s="17"/>
      <c r="H10" s="17"/>
    </row>
    <row r="11" spans="1:16" ht="21.75" x14ac:dyDescent="0.5">
      <c r="A11" s="17"/>
      <c r="B11" s="18"/>
      <c r="C11" s="17"/>
      <c r="D11" s="17"/>
      <c r="E11" s="17"/>
      <c r="F11" s="17"/>
      <c r="G11" s="17"/>
      <c r="H11" s="17"/>
      <c r="O11" s="56"/>
    </row>
    <row r="12" spans="1:16" ht="21.75" x14ac:dyDescent="0.5">
      <c r="A12" s="17"/>
      <c r="B12" s="18"/>
      <c r="C12" s="17"/>
      <c r="D12" s="17"/>
      <c r="E12" s="17"/>
      <c r="F12" s="17"/>
      <c r="G12" s="17"/>
      <c r="H12" s="17"/>
    </row>
    <row r="14" spans="1:16" x14ac:dyDescent="0.3">
      <c r="K14" s="23"/>
    </row>
  </sheetData>
  <mergeCells count="9">
    <mergeCell ref="A1:O1"/>
    <mergeCell ref="A2:O2"/>
    <mergeCell ref="B4:C4"/>
    <mergeCell ref="D4:E4"/>
    <mergeCell ref="F4:G4"/>
    <mergeCell ref="H4:I4"/>
    <mergeCell ref="J4:K4"/>
    <mergeCell ref="L4:M4"/>
    <mergeCell ref="N4:O4"/>
  </mergeCells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รายไตรมาส</vt:lpstr>
      <vt:lpstr>รายเดือน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bma04218</cp:lastModifiedBy>
  <cp:lastPrinted>2024-04-19T04:45:38Z</cp:lastPrinted>
  <dcterms:created xsi:type="dcterms:W3CDTF">2024-03-25T08:48:20Z</dcterms:created>
  <dcterms:modified xsi:type="dcterms:W3CDTF">2024-04-22T04:35:22Z</dcterms:modified>
</cp:coreProperties>
</file>