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สงม 1" sheetId="4" r:id="rId1"/>
  </sheets>
  <definedNames>
    <definedName name="_xlnm.Print_Titles" localSheetId="0">'สงม 1'!$1:$5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4" l="1"/>
  <c r="F76" i="4"/>
  <c r="F74" i="4"/>
  <c r="F69" i="4"/>
  <c r="F66" i="4"/>
  <c r="F63" i="4"/>
  <c r="F60" i="4"/>
  <c r="F58" i="4"/>
  <c r="F54" i="4"/>
  <c r="F51" i="4" s="1"/>
  <c r="F52" i="4"/>
  <c r="F49" i="4"/>
  <c r="F42" i="4" s="1"/>
  <c r="F47" i="4"/>
  <c r="F45" i="4"/>
  <c r="F43" i="4"/>
  <c r="F40" i="4"/>
  <c r="F38" i="4"/>
  <c r="F35" i="4"/>
  <c r="F33" i="4"/>
  <c r="F30" i="4"/>
  <c r="F27" i="4"/>
  <c r="F26" i="4"/>
  <c r="F24" i="4"/>
  <c r="F23" i="4" s="1"/>
  <c r="F21" i="4"/>
  <c r="F20" i="4" s="1"/>
  <c r="F18" i="4"/>
  <c r="F17" i="4" s="1"/>
  <c r="F14" i="4"/>
  <c r="F11" i="4"/>
  <c r="F10" i="4" s="1"/>
  <c r="F8" i="4"/>
  <c r="F7" i="4" s="1"/>
  <c r="F65" i="4" l="1"/>
  <c r="F57" i="4"/>
  <c r="F37" i="4"/>
  <c r="F80" i="4" s="1"/>
  <c r="F82" i="4" s="1"/>
  <c r="F73" i="4"/>
  <c r="F81" i="4" s="1"/>
  <c r="F6" i="4"/>
  <c r="E69" i="4"/>
  <c r="D69" i="4"/>
  <c r="C69" i="4"/>
  <c r="B69" i="4"/>
  <c r="E66" i="4"/>
  <c r="E65" i="4" s="1"/>
  <c r="D66" i="4"/>
  <c r="D65" i="4" s="1"/>
  <c r="C66" i="4"/>
  <c r="B66" i="4"/>
  <c r="E78" i="4"/>
  <c r="D78" i="4"/>
  <c r="C78" i="4"/>
  <c r="B64" i="4"/>
  <c r="E63" i="4"/>
  <c r="D63" i="4"/>
  <c r="C63" i="4"/>
  <c r="B63" i="4"/>
  <c r="B61" i="4"/>
  <c r="E60" i="4"/>
  <c r="D60" i="4"/>
  <c r="C60" i="4"/>
  <c r="E58" i="4"/>
  <c r="D58" i="4"/>
  <c r="C58" i="4"/>
  <c r="B58" i="4"/>
  <c r="E76" i="4"/>
  <c r="D76" i="4"/>
  <c r="C76" i="4"/>
  <c r="E74" i="4"/>
  <c r="D74" i="4"/>
  <c r="D73" i="4" s="1"/>
  <c r="D81" i="4" s="1"/>
  <c r="C74" i="4"/>
  <c r="E54" i="4"/>
  <c r="D54" i="4"/>
  <c r="C54" i="4"/>
  <c r="B54" i="4"/>
  <c r="E52" i="4"/>
  <c r="D52" i="4"/>
  <c r="D51" i="4" s="1"/>
  <c r="C52" i="4"/>
  <c r="B52" i="4"/>
  <c r="E49" i="4"/>
  <c r="D49" i="4"/>
  <c r="C49" i="4"/>
  <c r="B49" i="4"/>
  <c r="E47" i="4"/>
  <c r="D47" i="4"/>
  <c r="C47" i="4"/>
  <c r="B47" i="4"/>
  <c r="E45" i="4"/>
  <c r="D45" i="4"/>
  <c r="C45" i="4"/>
  <c r="B45" i="4"/>
  <c r="E43" i="4"/>
  <c r="D43" i="4"/>
  <c r="C43" i="4"/>
  <c r="B43" i="4"/>
  <c r="E40" i="4"/>
  <c r="D40" i="4"/>
  <c r="C40" i="4"/>
  <c r="B40" i="4"/>
  <c r="E38" i="4"/>
  <c r="D38" i="4"/>
  <c r="D37" i="4" s="1"/>
  <c r="C38" i="4"/>
  <c r="B38" i="4"/>
  <c r="E35" i="4"/>
  <c r="D35" i="4"/>
  <c r="C35" i="4"/>
  <c r="B35" i="4"/>
  <c r="E33" i="4"/>
  <c r="D33" i="4"/>
  <c r="C33" i="4"/>
  <c r="B33" i="4"/>
  <c r="E30" i="4"/>
  <c r="D30" i="4"/>
  <c r="C30" i="4"/>
  <c r="B30" i="4"/>
  <c r="E27" i="4"/>
  <c r="D27" i="4"/>
  <c r="C27" i="4"/>
  <c r="B27" i="4"/>
  <c r="E24" i="4"/>
  <c r="E23" i="4" s="1"/>
  <c r="D24" i="4"/>
  <c r="D23" i="4" s="1"/>
  <c r="C24" i="4"/>
  <c r="C23" i="4" s="1"/>
  <c r="B24" i="4"/>
  <c r="E21" i="4"/>
  <c r="D21" i="4"/>
  <c r="D20" i="4" s="1"/>
  <c r="C21" i="4"/>
  <c r="B21" i="4"/>
  <c r="E20" i="4"/>
  <c r="C20" i="4"/>
  <c r="B20" i="4" s="1"/>
  <c r="E18" i="4"/>
  <c r="E17" i="4" s="1"/>
  <c r="D18" i="4"/>
  <c r="D17" i="4" s="1"/>
  <c r="C18" i="4"/>
  <c r="C17" i="4" s="1"/>
  <c r="B18" i="4"/>
  <c r="E14" i="4"/>
  <c r="D14" i="4"/>
  <c r="C14" i="4"/>
  <c r="B14" i="4"/>
  <c r="E11" i="4"/>
  <c r="E10" i="4" s="1"/>
  <c r="D11" i="4"/>
  <c r="C11" i="4"/>
  <c r="B11" i="4"/>
  <c r="C10" i="4"/>
  <c r="E8" i="4"/>
  <c r="E7" i="4" s="1"/>
  <c r="D8" i="4"/>
  <c r="D7" i="4" s="1"/>
  <c r="C8" i="4"/>
  <c r="C7" i="4" s="1"/>
  <c r="B8" i="4"/>
  <c r="E26" i="4" l="1"/>
  <c r="C73" i="4"/>
  <c r="C81" i="4" s="1"/>
  <c r="E73" i="4"/>
  <c r="E81" i="4" s="1"/>
  <c r="E51" i="4"/>
  <c r="C57" i="4"/>
  <c r="B60" i="4"/>
  <c r="B73" i="4"/>
  <c r="E37" i="4"/>
  <c r="E6" i="4" s="1"/>
  <c r="E57" i="4"/>
  <c r="C26" i="4"/>
  <c r="C51" i="4"/>
  <c r="B51" i="4" s="1"/>
  <c r="C65" i="4"/>
  <c r="B65" i="4" s="1"/>
  <c r="D26" i="4"/>
  <c r="C37" i="4"/>
  <c r="E42" i="4"/>
  <c r="C42" i="4"/>
  <c r="D10" i="4"/>
  <c r="B10" i="4" s="1"/>
  <c r="B17" i="4"/>
  <c r="D42" i="4"/>
  <c r="B23" i="4"/>
  <c r="B78" i="4"/>
  <c r="B74" i="4"/>
  <c r="B76" i="4"/>
  <c r="D57" i="4"/>
  <c r="B7" i="4"/>
  <c r="B42" i="4" l="1"/>
  <c r="B57" i="4"/>
  <c r="B37" i="4"/>
  <c r="E80" i="4"/>
  <c r="C6" i="4"/>
  <c r="B81" i="4"/>
  <c r="D6" i="4"/>
  <c r="C80" i="4"/>
  <c r="B26" i="4"/>
  <c r="D80" i="4"/>
  <c r="D82" i="4" s="1"/>
  <c r="E82" i="4"/>
  <c r="B6" i="4" l="1"/>
  <c r="B80" i="4"/>
  <c r="C82" i="4"/>
  <c r="B82" i="4" l="1"/>
</calcChain>
</file>

<file path=xl/sharedStrings.xml><?xml version="1.0" encoding="utf-8"?>
<sst xmlns="http://schemas.openxmlformats.org/spreadsheetml/2006/main" count="91" uniqueCount="47">
  <si>
    <t>สำนักงานเขตจอมทอง</t>
  </si>
  <si>
    <t>งาน/โครงการตามยุทธศาสตร์/งบรายจ่าย</t>
  </si>
  <si>
    <t>รวมทั้งสิ้น</t>
  </si>
  <si>
    <t>งวดที่ 1 (ต.ค. - ม.ค.)</t>
  </si>
  <si>
    <t>งวดที่ 2 (ก.พ. - พ.ค.)</t>
  </si>
  <si>
    <t>งวดที่ 3 (มิ.ย. - ก.ย.)</t>
  </si>
  <si>
    <t>แผน</t>
  </si>
  <si>
    <t>งบประมาณตามโครงสร้างงาน</t>
  </si>
  <si>
    <t>งบประมาณภารกิจประจำพื้นฐาน</t>
  </si>
  <si>
    <t>งานที่ 1 : รายจ่ายบุคลากร</t>
  </si>
  <si>
    <t>1) งบบุคลากร</t>
  </si>
  <si>
    <t>งานที่ 2 : งานอำนวยการและบริหารสำนักงานเขต</t>
  </si>
  <si>
    <t>1) งบดำเนินงาน</t>
  </si>
  <si>
    <t>งานที่ 3 : งานปกครอง</t>
  </si>
  <si>
    <t>3) งบรายจ่ายอื่น</t>
  </si>
  <si>
    <t>งบประมาณภารกิจตามแผนยุทธศาสตร์</t>
  </si>
  <si>
    <t>งานที่ 4 : งานบริหารทั่วไปและบริการทะเบียน</t>
  </si>
  <si>
    <t>งานที่ 5 : งานบริหารทั่วไปและบริหารการคลัง</t>
  </si>
  <si>
    <t>งานที่ 6 : งานบริหารทั่วไปและจัดเก็บรายได้</t>
  </si>
  <si>
    <t>งานที่ 7 : งานบริหารทั่วไปฝ่ายรักษาความสะอาด</t>
  </si>
  <si>
    <t>งานที่ 8 : งานกวาดทำความสะอาดที่และทางสาธารณะ</t>
  </si>
  <si>
    <t>งานที่ 9 : งานเก็บขยะมูลฝอยและขนถ่ายสิ่งปฏิกูล</t>
  </si>
  <si>
    <t>งานที่ 10 : งานดูแลสวนและพื้นที่สีเขียว</t>
  </si>
  <si>
    <t>งานที่ 11 : งานบริหารทั่วไปและสอบสวนดำเนินคดี</t>
  </si>
  <si>
    <t>งานที่ 12 : งานตรวจและบังคับใช้กฎหมาย</t>
  </si>
  <si>
    <t>งานที่ 13 : งานบริหารทั่วไปฝ่ายโยธา</t>
  </si>
  <si>
    <t>งานที่ 14 : งานอนุญาตก่อสร้าง ควบคุมอาคารและผังเมือง</t>
  </si>
  <si>
    <t>งานที่ 15 : งานบำรุงรักษาซ่อมแซม</t>
  </si>
  <si>
    <t>งานที่  16 : งานระบายน้ำและแก้ไขปัญหาน้ำท่วม</t>
  </si>
  <si>
    <t>งานที่ 17 : งานบริหารทั่วไปฝ่ายพัฒนาชุมชน</t>
  </si>
  <si>
    <t>งานที่ 18 : งานพัฒนาชุมชนและบริการสังคม</t>
  </si>
  <si>
    <t>2) งบเงินอุดหนุน</t>
  </si>
  <si>
    <t>โครงการที่ 2 : โครงการจัดสวัสดิการ การสงเคราะห์ช่วยเหลือเด็ก สตรี ครอบครัว ผู้ด้อยโอกาสผู้สูงอายุและคนพิการ</t>
  </si>
  <si>
    <t>งานที่ 19 : งานบริหารทั่วไปฝ่ายสิ่งแวดล้อมและสุขาภิบาล</t>
  </si>
  <si>
    <t>งานที่ 20 : งานสุขาภิบาลอาหารและอนามัยสิ่งแวดล้อม</t>
  </si>
  <si>
    <t>งานที่ 21 : งานป้องกันและควบคุมโรค</t>
  </si>
  <si>
    <t>งานที่ 22 : งานบริหารทั่วไปฝ่ายการศึกษา</t>
  </si>
  <si>
    <t>งานที่ 23 : งานงบประมาณโรงเรียน</t>
  </si>
  <si>
    <t>รวมงบประมาณตามโครงสร้างงานทั้งสิ้น</t>
  </si>
  <si>
    <t>รวมงบประมาณภารกิจประจำพื้นฐาน</t>
  </si>
  <si>
    <t>รวมงบประมาณภารกิจตามแผนยุทธศาสตร์</t>
  </si>
  <si>
    <t>โครงการที่ 1 : โครงการจ้างงานคนพิการเพื่อปฏิบัติงาน</t>
  </si>
  <si>
    <t>โครงการที่ 3 : โครงการบูรณาการความร่วมมือในการพัฒนาประสิทธิภาพแก้ไขปัญหาโรคไข้เลือดออกในพื้นที่กรุงเทพมหานคร</t>
  </si>
  <si>
    <t xml:space="preserve"> ต.ค.66 - มี.ค.67</t>
  </si>
  <si>
    <t>เบิกจ่าย</t>
  </si>
  <si>
    <t xml:space="preserve">ผลการใช้จ่ายงบประมาณ </t>
  </si>
  <si>
    <t>เปรียบเทียบผลการใช้จ่ายงบประมาณกับแผนการใช้จ่ายเงินงบประมาณ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</si>
</sst>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indent="1"/>
    </xf>
    <xf numFmtId="41" fontId="2" fillId="2" borderId="1" xfId="1" applyNumberFormat="1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2"/>
    </xf>
    <xf numFmtId="41" fontId="2" fillId="2" borderId="1" xfId="0" applyNumberFormat="1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3"/>
    </xf>
    <xf numFmtId="41" fontId="2" fillId="3" borderId="1" xfId="1" applyNumberFormat="1" applyFont="1" applyFill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wrapText="1" indent="8"/>
    </xf>
    <xf numFmtId="41" fontId="3" fillId="0" borderId="1" xfId="1" applyNumberFormat="1" applyFont="1" applyBorder="1" applyAlignment="1">
      <alignment horizontal="center" vertical="center"/>
    </xf>
    <xf numFmtId="41" fontId="2" fillId="2" borderId="1" xfId="1" applyNumberFormat="1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left" vertical="center" wrapText="1"/>
    </xf>
    <xf numFmtId="41" fontId="2" fillId="4" borderId="1" xfId="0" applyNumberFormat="1" applyFont="1" applyFill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9"/>
    </xf>
    <xf numFmtId="41" fontId="2" fillId="3" borderId="2" xfId="1" applyNumberFormat="1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 wrapText="1" indent="2"/>
    </xf>
    <xf numFmtId="41" fontId="2" fillId="4" borderId="1" xfId="0" applyNumberFormat="1" applyFont="1" applyFill="1" applyBorder="1" applyAlignment="1">
      <alignment horizontal="left" vertical="top" wrapText="1" indent="2"/>
    </xf>
    <xf numFmtId="41" fontId="3" fillId="0" borderId="1" xfId="0" applyNumberFormat="1" applyFont="1" applyBorder="1" applyAlignment="1">
      <alignment horizontal="left" vertical="center" wrapText="1" indent="4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3"/>
    </xf>
    <xf numFmtId="0" fontId="2" fillId="3" borderId="2" xfId="0" applyFont="1" applyFill="1" applyBorder="1" applyAlignment="1">
      <alignment horizontal="left" vertical="center" indent="3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view="pageBreakPreview" topLeftCell="A54" zoomScale="110" zoomScaleNormal="130" zoomScaleSheetLayoutView="110" workbookViewId="0">
      <selection sqref="A1:F82"/>
    </sheetView>
  </sheetViews>
  <sheetFormatPr defaultColWidth="9" defaultRowHeight="16.5" customHeight="1"/>
  <cols>
    <col min="1" max="1" width="70.42578125" style="1" customWidth="1"/>
    <col min="2" max="5" width="17.7109375" style="2" customWidth="1"/>
    <col min="6" max="6" width="24.5703125" style="2" customWidth="1"/>
    <col min="7" max="16384" width="9" style="1"/>
  </cols>
  <sheetData>
    <row r="1" spans="1:6" ht="16.5" customHeight="1">
      <c r="A1" s="24" t="s">
        <v>46</v>
      </c>
      <c r="B1" s="24"/>
      <c r="C1" s="24"/>
      <c r="D1" s="24"/>
      <c r="E1" s="24"/>
      <c r="F1" s="1"/>
    </row>
    <row r="2" spans="1:6" ht="16.5" customHeight="1">
      <c r="A2" s="25" t="s">
        <v>0</v>
      </c>
      <c r="B2" s="25"/>
      <c r="C2" s="25"/>
      <c r="D2" s="25"/>
      <c r="E2" s="25"/>
      <c r="F2" s="1"/>
    </row>
    <row r="3" spans="1:6" ht="16.5" customHeight="1">
      <c r="A3" s="26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45</v>
      </c>
    </row>
    <row r="4" spans="1:6" ht="16.5" customHeight="1">
      <c r="A4" s="26"/>
      <c r="B4" s="27" t="s">
        <v>6</v>
      </c>
      <c r="C4" s="27" t="s">
        <v>6</v>
      </c>
      <c r="D4" s="27" t="s">
        <v>6</v>
      </c>
      <c r="E4" s="27" t="s">
        <v>6</v>
      </c>
      <c r="F4" s="3" t="s">
        <v>43</v>
      </c>
    </row>
    <row r="5" spans="1:6" ht="16.5" customHeight="1">
      <c r="A5" s="26"/>
      <c r="B5" s="28"/>
      <c r="C5" s="28"/>
      <c r="D5" s="28"/>
      <c r="E5" s="28"/>
      <c r="F5" s="3" t="s">
        <v>44</v>
      </c>
    </row>
    <row r="6" spans="1:6" s="21" customFormat="1" ht="16.5" customHeight="1">
      <c r="A6" s="4" t="s">
        <v>7</v>
      </c>
      <c r="B6" s="5">
        <f>B7+B10+B17+B20+B23+B26+B37+B42+B51+B73+B57+B65</f>
        <v>152152800</v>
      </c>
      <c r="C6" s="5">
        <f>C7+C10+C17+C20+C23+C26+C37+C42+C51+C73+C57+C65</f>
        <v>67945440</v>
      </c>
      <c r="D6" s="5">
        <f>D7+D10+D17+D20+D23+D26+D37+D42+D51+D73+D57+D65</f>
        <v>62021240</v>
      </c>
      <c r="E6" s="5">
        <f>E7+E10+E17+E20+E23+E26+E37+E42+E51+E73+E57+E65</f>
        <v>22186120</v>
      </c>
      <c r="F6" s="5">
        <f>F7+F10+F17+F20+F23+F26+F37+F42+F51+F73+F57+F65</f>
        <v>58067060.219999999</v>
      </c>
    </row>
    <row r="7" spans="1:6" ht="16.5" customHeight="1">
      <c r="A7" s="6" t="s">
        <v>8</v>
      </c>
      <c r="B7" s="7">
        <f>C7+D7+E7</f>
        <v>4191700</v>
      </c>
      <c r="C7" s="7">
        <f>C8</f>
        <v>4191700</v>
      </c>
      <c r="D7" s="7">
        <f>D8</f>
        <v>0</v>
      </c>
      <c r="E7" s="7">
        <f>E8</f>
        <v>0</v>
      </c>
      <c r="F7" s="7">
        <f>F8</f>
        <v>1776777</v>
      </c>
    </row>
    <row r="8" spans="1:6" ht="16.5" customHeight="1">
      <c r="A8" s="8" t="s">
        <v>9</v>
      </c>
      <c r="B8" s="9">
        <f>SUM(B9:B9)</f>
        <v>4191700</v>
      </c>
      <c r="C8" s="9">
        <f>SUM(C9:C9)</f>
        <v>4191700</v>
      </c>
      <c r="D8" s="9">
        <f>SUM(D9:D9)</f>
        <v>0</v>
      </c>
      <c r="E8" s="9">
        <f>SUM(E9:E9)</f>
        <v>0</v>
      </c>
      <c r="F8" s="9">
        <f>SUM(F9:F9)</f>
        <v>1776777</v>
      </c>
    </row>
    <row r="9" spans="1:6" ht="16.5" customHeight="1">
      <c r="A9" s="10" t="s">
        <v>10</v>
      </c>
      <c r="B9" s="11">
        <v>4191700</v>
      </c>
      <c r="C9" s="11">
        <v>4191700</v>
      </c>
      <c r="D9" s="11">
        <v>0</v>
      </c>
      <c r="E9" s="11">
        <v>0</v>
      </c>
      <c r="F9" s="11">
        <v>1776777</v>
      </c>
    </row>
    <row r="10" spans="1:6" ht="16.5" customHeight="1">
      <c r="A10" s="6" t="s">
        <v>8</v>
      </c>
      <c r="B10" s="7">
        <f>C10+D10+E10</f>
        <v>5629700</v>
      </c>
      <c r="C10" s="12">
        <f>C11+C14</f>
        <v>4492200</v>
      </c>
      <c r="D10" s="12">
        <f>D11+D14</f>
        <v>784700</v>
      </c>
      <c r="E10" s="12">
        <f>E11+E14</f>
        <v>352800</v>
      </c>
      <c r="F10" s="12">
        <f>F11+F14</f>
        <v>4286264.1899999995</v>
      </c>
    </row>
    <row r="11" spans="1:6" ht="16.5" customHeight="1">
      <c r="A11" s="8" t="s">
        <v>11</v>
      </c>
      <c r="B11" s="9">
        <f>SUM(B12:B13)</f>
        <v>5105000</v>
      </c>
      <c r="C11" s="9">
        <f t="shared" ref="C11:F11" si="0">SUM(C12:C13)</f>
        <v>4257200</v>
      </c>
      <c r="D11" s="9">
        <f t="shared" si="0"/>
        <v>616000</v>
      </c>
      <c r="E11" s="9">
        <f t="shared" si="0"/>
        <v>231800</v>
      </c>
      <c r="F11" s="9">
        <f t="shared" si="0"/>
        <v>4149664.19</v>
      </c>
    </row>
    <row r="12" spans="1:6" s="21" customFormat="1" ht="16.5" customHeight="1">
      <c r="A12" s="10" t="s">
        <v>12</v>
      </c>
      <c r="B12" s="11">
        <v>4106000</v>
      </c>
      <c r="C12" s="11">
        <v>3258200</v>
      </c>
      <c r="D12" s="11">
        <v>616000</v>
      </c>
      <c r="E12" s="11">
        <v>231800</v>
      </c>
      <c r="F12" s="11">
        <v>3388064.19</v>
      </c>
    </row>
    <row r="13" spans="1:6" ht="16.5" customHeight="1">
      <c r="A13" s="10" t="s">
        <v>14</v>
      </c>
      <c r="B13" s="11">
        <v>999000</v>
      </c>
      <c r="C13" s="11">
        <v>999000</v>
      </c>
      <c r="D13" s="11">
        <v>0</v>
      </c>
      <c r="E13" s="11">
        <v>0</v>
      </c>
      <c r="F13" s="11">
        <v>761600</v>
      </c>
    </row>
    <row r="14" spans="1:6" ht="16.5" customHeight="1">
      <c r="A14" s="8" t="s">
        <v>13</v>
      </c>
      <c r="B14" s="9">
        <f>SUM(B15:B16)</f>
        <v>524700</v>
      </c>
      <c r="C14" s="9">
        <f t="shared" ref="C14:E14" si="1">SUM(C15:C16)</f>
        <v>235000</v>
      </c>
      <c r="D14" s="9">
        <f t="shared" si="1"/>
        <v>168700</v>
      </c>
      <c r="E14" s="9">
        <f t="shared" si="1"/>
        <v>121000</v>
      </c>
      <c r="F14" s="9">
        <f>SUM(F15:F16)</f>
        <v>136600</v>
      </c>
    </row>
    <row r="15" spans="1:6" s="21" customFormat="1" ht="16.5" customHeight="1">
      <c r="A15" s="10" t="s">
        <v>12</v>
      </c>
      <c r="B15" s="11">
        <v>352000</v>
      </c>
      <c r="C15" s="11">
        <v>110000</v>
      </c>
      <c r="D15" s="11">
        <v>121000</v>
      </c>
      <c r="E15" s="11">
        <v>121000</v>
      </c>
      <c r="F15" s="11">
        <v>136600</v>
      </c>
    </row>
    <row r="16" spans="1:6" s="21" customFormat="1" ht="16.5" customHeight="1">
      <c r="A16" s="10" t="s">
        <v>14</v>
      </c>
      <c r="B16" s="11">
        <v>172700</v>
      </c>
      <c r="C16" s="11">
        <v>125000</v>
      </c>
      <c r="D16" s="11">
        <v>47700</v>
      </c>
      <c r="E16" s="11">
        <v>0</v>
      </c>
      <c r="F16" s="11">
        <v>0</v>
      </c>
    </row>
    <row r="17" spans="1:6" ht="16.5" customHeight="1">
      <c r="A17" s="6" t="s">
        <v>8</v>
      </c>
      <c r="B17" s="13">
        <f>C17+D17+E17</f>
        <v>1322900</v>
      </c>
      <c r="C17" s="13">
        <f>C18</f>
        <v>864700</v>
      </c>
      <c r="D17" s="13">
        <f>D18</f>
        <v>311300</v>
      </c>
      <c r="E17" s="13">
        <f>E18</f>
        <v>146900</v>
      </c>
      <c r="F17" s="13">
        <f>F18</f>
        <v>333821.90999999997</v>
      </c>
    </row>
    <row r="18" spans="1:6" ht="16.5" customHeight="1">
      <c r="A18" s="8" t="s">
        <v>16</v>
      </c>
      <c r="B18" s="9">
        <f>SUM(B19:B19)</f>
        <v>1322900</v>
      </c>
      <c r="C18" s="9">
        <f>SUM(C19:C19)</f>
        <v>864700</v>
      </c>
      <c r="D18" s="9">
        <f>SUM(D19:D19)</f>
        <v>311300</v>
      </c>
      <c r="E18" s="9">
        <f>SUM(E19:E19)</f>
        <v>146900</v>
      </c>
      <c r="F18" s="9">
        <f>SUM(F19:F19)</f>
        <v>333821.90999999997</v>
      </c>
    </row>
    <row r="19" spans="1:6" ht="16.5" customHeight="1">
      <c r="A19" s="10" t="s">
        <v>12</v>
      </c>
      <c r="B19" s="11">
        <v>1322900</v>
      </c>
      <c r="C19" s="11">
        <v>864700</v>
      </c>
      <c r="D19" s="11">
        <v>311300</v>
      </c>
      <c r="E19" s="11">
        <v>146900</v>
      </c>
      <c r="F19" s="11">
        <v>333821.90999999997</v>
      </c>
    </row>
    <row r="20" spans="1:6" ht="16.5" customHeight="1">
      <c r="A20" s="6" t="s">
        <v>8</v>
      </c>
      <c r="B20" s="13">
        <f>C20+D20+E20</f>
        <v>968300</v>
      </c>
      <c r="C20" s="13">
        <f>C21</f>
        <v>407000</v>
      </c>
      <c r="D20" s="13">
        <f>D21</f>
        <v>302600</v>
      </c>
      <c r="E20" s="13">
        <f>E21</f>
        <v>258700</v>
      </c>
      <c r="F20" s="13">
        <f>F21</f>
        <v>430645.07</v>
      </c>
    </row>
    <row r="21" spans="1:6" ht="16.5" customHeight="1">
      <c r="A21" s="8" t="s">
        <v>17</v>
      </c>
      <c r="B21" s="9">
        <f>SUM(B22:B22)</f>
        <v>968300</v>
      </c>
      <c r="C21" s="9">
        <f>SUM(C22:C22)</f>
        <v>407000</v>
      </c>
      <c r="D21" s="9">
        <f>SUM(D22:D22)</f>
        <v>302600</v>
      </c>
      <c r="E21" s="9">
        <f>SUM(E22:E22)</f>
        <v>258700</v>
      </c>
      <c r="F21" s="9">
        <f>SUM(F22:F22)</f>
        <v>430645.07</v>
      </c>
    </row>
    <row r="22" spans="1:6" s="21" customFormat="1" ht="16.5" customHeight="1">
      <c r="A22" s="10" t="s">
        <v>12</v>
      </c>
      <c r="B22" s="11">
        <v>968300</v>
      </c>
      <c r="C22" s="11">
        <v>407000</v>
      </c>
      <c r="D22" s="11">
        <v>302600</v>
      </c>
      <c r="E22" s="11">
        <v>258700</v>
      </c>
      <c r="F22" s="11">
        <v>430645.07</v>
      </c>
    </row>
    <row r="23" spans="1:6" s="21" customFormat="1" ht="16.5" customHeight="1">
      <c r="A23" s="6" t="s">
        <v>8</v>
      </c>
      <c r="B23" s="13">
        <f>C23+D23+E23</f>
        <v>1455000</v>
      </c>
      <c r="C23" s="13">
        <f>C24</f>
        <v>934400</v>
      </c>
      <c r="D23" s="13">
        <f>D24</f>
        <v>370600</v>
      </c>
      <c r="E23" s="13">
        <f>E24</f>
        <v>150000</v>
      </c>
      <c r="F23" s="13">
        <f>F24</f>
        <v>1033412</v>
      </c>
    </row>
    <row r="24" spans="1:6" s="21" customFormat="1" ht="16.5" customHeight="1">
      <c r="A24" s="8" t="s">
        <v>18</v>
      </c>
      <c r="B24" s="9">
        <f>SUM(B25:B25)</f>
        <v>1455000</v>
      </c>
      <c r="C24" s="9">
        <f>SUM(C25:C25)</f>
        <v>934400</v>
      </c>
      <c r="D24" s="9">
        <f>SUM(D25:D25)</f>
        <v>370600</v>
      </c>
      <c r="E24" s="9">
        <f>SUM(E25:E25)</f>
        <v>150000</v>
      </c>
      <c r="F24" s="9">
        <f>SUM(F25:F25)</f>
        <v>1033412</v>
      </c>
    </row>
    <row r="25" spans="1:6" ht="16.5" customHeight="1">
      <c r="A25" s="10" t="s">
        <v>12</v>
      </c>
      <c r="B25" s="11">
        <v>1455000</v>
      </c>
      <c r="C25" s="11">
        <v>934400</v>
      </c>
      <c r="D25" s="11">
        <v>370600</v>
      </c>
      <c r="E25" s="11">
        <v>150000</v>
      </c>
      <c r="F25" s="11">
        <v>1033412</v>
      </c>
    </row>
    <row r="26" spans="1:6" ht="16.5" customHeight="1">
      <c r="A26" s="6" t="s">
        <v>8</v>
      </c>
      <c r="B26" s="13">
        <f>C26+D26+E26</f>
        <v>28248200</v>
      </c>
      <c r="C26" s="12">
        <f>C35+C33+C30+C27</f>
        <v>10509900</v>
      </c>
      <c r="D26" s="12">
        <f>D35+D33+D30+D27</f>
        <v>9796400</v>
      </c>
      <c r="E26" s="12">
        <f>E35+E33+E30+E27</f>
        <v>7941900</v>
      </c>
      <c r="F26" s="12">
        <f>F35+F33+F30+F27</f>
        <v>9715336.8100000005</v>
      </c>
    </row>
    <row r="27" spans="1:6" ht="16.5" customHeight="1">
      <c r="A27" s="8" t="s">
        <v>19</v>
      </c>
      <c r="B27" s="9">
        <f>SUM(B28:B29)</f>
        <v>17590900</v>
      </c>
      <c r="C27" s="9">
        <f>SUM(C28:C29)</f>
        <v>6415500</v>
      </c>
      <c r="D27" s="9">
        <f>SUM(D28:D29)</f>
        <v>5663200</v>
      </c>
      <c r="E27" s="9">
        <f>SUM(E28:E29)</f>
        <v>5512200</v>
      </c>
      <c r="F27" s="9">
        <f>SUM(F28:F29)</f>
        <v>6359500</v>
      </c>
    </row>
    <row r="28" spans="1:6" s="21" customFormat="1" ht="16.5" customHeight="1">
      <c r="A28" s="10" t="s">
        <v>12</v>
      </c>
      <c r="B28" s="11">
        <v>16369300</v>
      </c>
      <c r="C28" s="11">
        <v>5193900</v>
      </c>
      <c r="D28" s="11">
        <v>5663200</v>
      </c>
      <c r="E28" s="11">
        <v>5512200</v>
      </c>
      <c r="F28" s="11">
        <v>5217900</v>
      </c>
    </row>
    <row r="29" spans="1:6" s="21" customFormat="1" ht="16.5" customHeight="1">
      <c r="A29" s="10" t="s">
        <v>14</v>
      </c>
      <c r="B29" s="11">
        <v>1221600</v>
      </c>
      <c r="C29" s="11">
        <v>1221600</v>
      </c>
      <c r="D29" s="11">
        <v>0</v>
      </c>
      <c r="E29" s="11">
        <v>0</v>
      </c>
      <c r="F29" s="11">
        <v>1141600</v>
      </c>
    </row>
    <row r="30" spans="1:6" ht="16.5" customHeight="1">
      <c r="A30" s="22" t="s">
        <v>20</v>
      </c>
      <c r="B30" s="9">
        <f>SUM(B31:B32)</f>
        <v>889600</v>
      </c>
      <c r="C30" s="9">
        <f>SUM(C31:C32)</f>
        <v>682600</v>
      </c>
      <c r="D30" s="9">
        <f>SUM(D31:D32)</f>
        <v>107000</v>
      </c>
      <c r="E30" s="9">
        <f>SUM(E31:E32)</f>
        <v>100000</v>
      </c>
      <c r="F30" s="9">
        <f>SUM(F31:F32)</f>
        <v>218760</v>
      </c>
    </row>
    <row r="31" spans="1:6" s="21" customFormat="1" ht="16.5" customHeight="1">
      <c r="A31" s="10" t="s">
        <v>12</v>
      </c>
      <c r="B31" s="11">
        <v>839600</v>
      </c>
      <c r="C31" s="11">
        <v>632600</v>
      </c>
      <c r="D31" s="11">
        <v>107000</v>
      </c>
      <c r="E31" s="11">
        <v>100000</v>
      </c>
      <c r="F31" s="11">
        <v>168760</v>
      </c>
    </row>
    <row r="32" spans="1:6" ht="16.5" customHeight="1">
      <c r="A32" s="10" t="s">
        <v>14</v>
      </c>
      <c r="B32" s="11">
        <v>50000</v>
      </c>
      <c r="C32" s="11">
        <v>50000</v>
      </c>
      <c r="D32" s="11">
        <v>0</v>
      </c>
      <c r="E32" s="11">
        <v>0</v>
      </c>
      <c r="F32" s="11">
        <v>50000</v>
      </c>
    </row>
    <row r="33" spans="1:6" ht="16.5" customHeight="1">
      <c r="A33" s="22" t="s">
        <v>21</v>
      </c>
      <c r="B33" s="9">
        <f>SUM(B34:B34)</f>
        <v>5293600</v>
      </c>
      <c r="C33" s="9">
        <f>SUM(C34:C34)</f>
        <v>1890900</v>
      </c>
      <c r="D33" s="9">
        <f>SUM(D34:D34)</f>
        <v>1913800</v>
      </c>
      <c r="E33" s="9">
        <f>SUM(E34:E34)</f>
        <v>1488900</v>
      </c>
      <c r="F33" s="9">
        <f>SUM(F34:F34)</f>
        <v>1785886.81</v>
      </c>
    </row>
    <row r="34" spans="1:6" s="21" customFormat="1" ht="16.5" customHeight="1">
      <c r="A34" s="10" t="s">
        <v>12</v>
      </c>
      <c r="B34" s="11">
        <v>5293600</v>
      </c>
      <c r="C34" s="11">
        <v>1890900</v>
      </c>
      <c r="D34" s="11">
        <v>1913800</v>
      </c>
      <c r="E34" s="11">
        <v>1488900</v>
      </c>
      <c r="F34" s="11">
        <v>1785886.81</v>
      </c>
    </row>
    <row r="35" spans="1:6" ht="16.5" customHeight="1">
      <c r="A35" s="22" t="s">
        <v>22</v>
      </c>
      <c r="B35" s="9">
        <f>SUM(B36:B36)</f>
        <v>4474100</v>
      </c>
      <c r="C35" s="9">
        <f>SUM(C36:C36)</f>
        <v>1520900</v>
      </c>
      <c r="D35" s="9">
        <f>SUM(D36:D36)</f>
        <v>2112400</v>
      </c>
      <c r="E35" s="9">
        <f>SUM(E36:E36)</f>
        <v>840800</v>
      </c>
      <c r="F35" s="9">
        <f>SUM(F36:F36)</f>
        <v>1351190</v>
      </c>
    </row>
    <row r="36" spans="1:6" ht="16.5" customHeight="1">
      <c r="A36" s="10" t="s">
        <v>12</v>
      </c>
      <c r="B36" s="11">
        <v>4474100</v>
      </c>
      <c r="C36" s="11">
        <v>1520900</v>
      </c>
      <c r="D36" s="11">
        <v>2112400</v>
      </c>
      <c r="E36" s="11">
        <v>840800</v>
      </c>
      <c r="F36" s="11">
        <v>1351190</v>
      </c>
    </row>
    <row r="37" spans="1:6" ht="16.5" customHeight="1">
      <c r="A37" s="6" t="s">
        <v>8</v>
      </c>
      <c r="B37" s="13">
        <f>C37+D37+E37</f>
        <v>5179200</v>
      </c>
      <c r="C37" s="12">
        <f>C40+C38</f>
        <v>1721000</v>
      </c>
      <c r="D37" s="12">
        <f>D40+D38</f>
        <v>1928700</v>
      </c>
      <c r="E37" s="12">
        <f>E40+E38</f>
        <v>1529500</v>
      </c>
      <c r="F37" s="12">
        <f>F40+F38</f>
        <v>1579110</v>
      </c>
    </row>
    <row r="38" spans="1:6" ht="16.5" customHeight="1">
      <c r="A38" s="22" t="s">
        <v>23</v>
      </c>
      <c r="B38" s="9">
        <f>SUM(B39:B39)</f>
        <v>4945800</v>
      </c>
      <c r="C38" s="9">
        <f>SUM(C39:C39)</f>
        <v>1487600</v>
      </c>
      <c r="D38" s="9">
        <f>SUM(D39:D39)</f>
        <v>1928700</v>
      </c>
      <c r="E38" s="9">
        <f>SUM(E39:E39)</f>
        <v>1529500</v>
      </c>
      <c r="F38" s="9">
        <f>SUM(F39:F39)</f>
        <v>1579110</v>
      </c>
    </row>
    <row r="39" spans="1:6" ht="16.5" customHeight="1">
      <c r="A39" s="10" t="s">
        <v>12</v>
      </c>
      <c r="B39" s="11">
        <v>4945800</v>
      </c>
      <c r="C39" s="11">
        <v>1487600</v>
      </c>
      <c r="D39" s="11">
        <v>1928700</v>
      </c>
      <c r="E39" s="11">
        <v>1529500</v>
      </c>
      <c r="F39" s="11">
        <v>1579110</v>
      </c>
    </row>
    <row r="40" spans="1:6" ht="16.5" customHeight="1">
      <c r="A40" s="22" t="s">
        <v>24</v>
      </c>
      <c r="B40" s="9">
        <f>SUM(B41:B41)</f>
        <v>233400</v>
      </c>
      <c r="C40" s="9">
        <f>SUM(C41:C41)</f>
        <v>233400</v>
      </c>
      <c r="D40" s="9">
        <f>SUM(D41:D41)</f>
        <v>0</v>
      </c>
      <c r="E40" s="9">
        <f>SUM(E41:E41)</f>
        <v>0</v>
      </c>
      <c r="F40" s="9">
        <f>SUM(F41:F41)</f>
        <v>0</v>
      </c>
    </row>
    <row r="41" spans="1:6" ht="16.5" customHeight="1">
      <c r="A41" s="10" t="s">
        <v>12</v>
      </c>
      <c r="B41" s="11">
        <v>233400</v>
      </c>
      <c r="C41" s="11">
        <v>233400</v>
      </c>
      <c r="D41" s="11">
        <v>0</v>
      </c>
      <c r="E41" s="11">
        <v>0</v>
      </c>
      <c r="F41" s="11">
        <v>0</v>
      </c>
    </row>
    <row r="42" spans="1:6" ht="16.5" customHeight="1">
      <c r="A42" s="6" t="s">
        <v>8</v>
      </c>
      <c r="B42" s="13">
        <f>C42+D42+E42</f>
        <v>11600000</v>
      </c>
      <c r="C42" s="12">
        <f>C43+C45+C47+C49</f>
        <v>3700860</v>
      </c>
      <c r="D42" s="12">
        <f>D43+D45+D47+D49</f>
        <v>5673020</v>
      </c>
      <c r="E42" s="12">
        <f>E43+E45+E47+E49</f>
        <v>2226120</v>
      </c>
      <c r="F42" s="12">
        <f>F43+F45+F47+F49</f>
        <v>1683227.62</v>
      </c>
    </row>
    <row r="43" spans="1:6" ht="16.5" customHeight="1">
      <c r="A43" s="22" t="s">
        <v>25</v>
      </c>
      <c r="B43" s="9">
        <f>SUM(B44:B44)</f>
        <v>1189200</v>
      </c>
      <c r="C43" s="9">
        <f>SUM(C44:C44)</f>
        <v>391260</v>
      </c>
      <c r="D43" s="9">
        <f>SUM(D44:D44)</f>
        <v>471820</v>
      </c>
      <c r="E43" s="9">
        <f>SUM(E44:E44)</f>
        <v>326120</v>
      </c>
      <c r="F43" s="9">
        <f>SUM(F44:F44)</f>
        <v>475480</v>
      </c>
    </row>
    <row r="44" spans="1:6" ht="16.5" customHeight="1">
      <c r="A44" s="10" t="s">
        <v>12</v>
      </c>
      <c r="B44" s="11">
        <v>1189200</v>
      </c>
      <c r="C44" s="11">
        <v>391260</v>
      </c>
      <c r="D44" s="11">
        <v>471820</v>
      </c>
      <c r="E44" s="11">
        <v>326120</v>
      </c>
      <c r="F44" s="11">
        <v>475480</v>
      </c>
    </row>
    <row r="45" spans="1:6" ht="16.5" customHeight="1">
      <c r="A45" s="23" t="s">
        <v>26</v>
      </c>
      <c r="B45" s="16">
        <f>SUM(B46:B46)</f>
        <v>74600</v>
      </c>
      <c r="C45" s="16">
        <f>SUM(C46:C46)</f>
        <v>12000</v>
      </c>
      <c r="D45" s="16">
        <f>SUM(D46:D46)</f>
        <v>62600</v>
      </c>
      <c r="E45" s="16">
        <f>SUM(E46:E46)</f>
        <v>0</v>
      </c>
      <c r="F45" s="16">
        <f>SUM(F46:F46)</f>
        <v>19732</v>
      </c>
    </row>
    <row r="46" spans="1:6" ht="16.5" customHeight="1">
      <c r="A46" s="10" t="s">
        <v>12</v>
      </c>
      <c r="B46" s="11">
        <v>74600</v>
      </c>
      <c r="C46" s="11">
        <v>12000</v>
      </c>
      <c r="D46" s="11">
        <v>62600</v>
      </c>
      <c r="E46" s="11">
        <v>0</v>
      </c>
      <c r="F46" s="11">
        <v>19732</v>
      </c>
    </row>
    <row r="47" spans="1:6" ht="16.5" customHeight="1">
      <c r="A47" s="22" t="s">
        <v>27</v>
      </c>
      <c r="B47" s="9">
        <f>SUM(B48:B48)</f>
        <v>9250000</v>
      </c>
      <c r="C47" s="9">
        <f>SUM(C48:C48)</f>
        <v>2550000</v>
      </c>
      <c r="D47" s="9">
        <f>SUM(D48:D48)</f>
        <v>5000000</v>
      </c>
      <c r="E47" s="9">
        <f>SUM(E48:E48)</f>
        <v>1700000</v>
      </c>
      <c r="F47" s="9">
        <f>SUM(F48:F48)</f>
        <v>1014783.62</v>
      </c>
    </row>
    <row r="48" spans="1:6" ht="16.5" customHeight="1">
      <c r="A48" s="10" t="s">
        <v>12</v>
      </c>
      <c r="B48" s="11">
        <v>9250000</v>
      </c>
      <c r="C48" s="11">
        <v>2550000</v>
      </c>
      <c r="D48" s="11">
        <v>5000000</v>
      </c>
      <c r="E48" s="11">
        <v>1700000</v>
      </c>
      <c r="F48" s="11">
        <v>1014783.62</v>
      </c>
    </row>
    <row r="49" spans="1:6" ht="16.5" customHeight="1">
      <c r="A49" s="22" t="s">
        <v>28</v>
      </c>
      <c r="B49" s="9">
        <f>SUM(B50:B50)</f>
        <v>1086200</v>
      </c>
      <c r="C49" s="9">
        <f>SUM(C50:C50)</f>
        <v>747600</v>
      </c>
      <c r="D49" s="9">
        <f>SUM(D50:D50)</f>
        <v>138600</v>
      </c>
      <c r="E49" s="9">
        <f>SUM(E50:E50)</f>
        <v>200000</v>
      </c>
      <c r="F49" s="9">
        <f>SUM(F50:F50)</f>
        <v>173232</v>
      </c>
    </row>
    <row r="50" spans="1:6" ht="16.5" customHeight="1">
      <c r="A50" s="10" t="s">
        <v>12</v>
      </c>
      <c r="B50" s="11">
        <v>1086200</v>
      </c>
      <c r="C50" s="11">
        <v>747600</v>
      </c>
      <c r="D50" s="11">
        <v>138600</v>
      </c>
      <c r="E50" s="11">
        <v>200000</v>
      </c>
      <c r="F50" s="11">
        <v>173232</v>
      </c>
    </row>
    <row r="51" spans="1:6" ht="16.5" customHeight="1">
      <c r="A51" s="6" t="s">
        <v>8</v>
      </c>
      <c r="B51" s="13">
        <f>C51+D51+E51</f>
        <v>18131200</v>
      </c>
      <c r="C51" s="12">
        <f>C52+C54</f>
        <v>8945100</v>
      </c>
      <c r="D51" s="12">
        <f>D52+D54</f>
        <v>4679900</v>
      </c>
      <c r="E51" s="12">
        <f>E52+E54</f>
        <v>4506200</v>
      </c>
      <c r="F51" s="12">
        <f>F52+F54</f>
        <v>8021611.9199999999</v>
      </c>
    </row>
    <row r="52" spans="1:6" ht="16.5" customHeight="1">
      <c r="A52" s="22" t="s">
        <v>29</v>
      </c>
      <c r="B52" s="9">
        <f>SUM(B53:B53)</f>
        <v>1148800</v>
      </c>
      <c r="C52" s="9">
        <f>SUM(C53:C53)</f>
        <v>341600</v>
      </c>
      <c r="D52" s="9">
        <f>SUM(D53:D53)</f>
        <v>512200</v>
      </c>
      <c r="E52" s="9">
        <f>SUM(E53:E53)</f>
        <v>295000</v>
      </c>
      <c r="F52" s="9">
        <f>SUM(F53:F53)</f>
        <v>304020</v>
      </c>
    </row>
    <row r="53" spans="1:6" ht="16.5" customHeight="1">
      <c r="A53" s="10" t="s">
        <v>12</v>
      </c>
      <c r="B53" s="11">
        <v>1148800</v>
      </c>
      <c r="C53" s="11">
        <v>341600</v>
      </c>
      <c r="D53" s="11">
        <v>512200</v>
      </c>
      <c r="E53" s="11">
        <v>295000</v>
      </c>
      <c r="F53" s="11">
        <v>304020</v>
      </c>
    </row>
    <row r="54" spans="1:6" ht="16.5" customHeight="1">
      <c r="A54" s="22" t="s">
        <v>30</v>
      </c>
      <c r="B54" s="9">
        <f>SUM(B55:B56)</f>
        <v>16982400</v>
      </c>
      <c r="C54" s="9">
        <f>SUM(C55:C56)</f>
        <v>8603500</v>
      </c>
      <c r="D54" s="9">
        <f>SUM(D55:D56)</f>
        <v>4167700</v>
      </c>
      <c r="E54" s="9">
        <f>SUM(E55:E56)</f>
        <v>4211200</v>
      </c>
      <c r="F54" s="9">
        <f>SUM(F55:F56)</f>
        <v>7717591.9199999999</v>
      </c>
    </row>
    <row r="55" spans="1:6" ht="16.5" customHeight="1">
      <c r="A55" s="10" t="s">
        <v>12</v>
      </c>
      <c r="B55" s="11">
        <v>7563900</v>
      </c>
      <c r="C55" s="11">
        <v>3112100</v>
      </c>
      <c r="D55" s="11">
        <v>2144900</v>
      </c>
      <c r="E55" s="11">
        <v>2306900</v>
      </c>
      <c r="F55" s="11">
        <v>3084819.34</v>
      </c>
    </row>
    <row r="56" spans="1:6" ht="16.5" customHeight="1">
      <c r="A56" s="10" t="s">
        <v>14</v>
      </c>
      <c r="B56" s="11">
        <v>9418500</v>
      </c>
      <c r="C56" s="11">
        <v>5491400</v>
      </c>
      <c r="D56" s="11">
        <v>2022800</v>
      </c>
      <c r="E56" s="11">
        <v>1904300</v>
      </c>
      <c r="F56" s="11">
        <v>4632772.58</v>
      </c>
    </row>
    <row r="57" spans="1:6" ht="16.350000000000001" customHeight="1">
      <c r="A57" s="6" t="s">
        <v>8</v>
      </c>
      <c r="B57" s="13">
        <f>C57+D57+E57</f>
        <v>1387800</v>
      </c>
      <c r="C57" s="13">
        <f>C58+C60+C63</f>
        <v>1134980</v>
      </c>
      <c r="D57" s="13">
        <f>D58+D60+D63</f>
        <v>222420</v>
      </c>
      <c r="E57" s="13">
        <f>E58+E60+E63</f>
        <v>30400</v>
      </c>
      <c r="F57" s="13">
        <f>F58+F60+F63</f>
        <v>499095.91000000003</v>
      </c>
    </row>
    <row r="58" spans="1:6" ht="16.350000000000001" customHeight="1">
      <c r="A58" s="22" t="s">
        <v>33</v>
      </c>
      <c r="B58" s="9">
        <f>SUM(B59:B59)</f>
        <v>230600</v>
      </c>
      <c r="C58" s="9">
        <f>SUM(C59:C59)</f>
        <v>65000</v>
      </c>
      <c r="D58" s="9">
        <f>SUM(D59:D59)</f>
        <v>161700</v>
      </c>
      <c r="E58" s="9">
        <f>SUM(E59:E59)</f>
        <v>3900</v>
      </c>
      <c r="F58" s="9">
        <f>SUM(F59:F59)</f>
        <v>34685</v>
      </c>
    </row>
    <row r="59" spans="1:6" ht="16.350000000000001" customHeight="1">
      <c r="A59" s="10" t="s">
        <v>12</v>
      </c>
      <c r="B59" s="11">
        <v>230600</v>
      </c>
      <c r="C59" s="11">
        <v>65000</v>
      </c>
      <c r="D59" s="11">
        <v>161700</v>
      </c>
      <c r="E59" s="11">
        <v>3900</v>
      </c>
      <c r="F59" s="11">
        <v>34685</v>
      </c>
    </row>
    <row r="60" spans="1:6" s="2" customFormat="1" ht="16.350000000000001" customHeight="1">
      <c r="A60" s="23" t="s">
        <v>34</v>
      </c>
      <c r="B60" s="16">
        <f>SUM(B61:B62)</f>
        <v>984400</v>
      </c>
      <c r="C60" s="16">
        <f>SUM(C61:C62)</f>
        <v>897180</v>
      </c>
      <c r="D60" s="16">
        <f>SUM(D61:D62)</f>
        <v>60720</v>
      </c>
      <c r="E60" s="16">
        <f>SUM(E61:E62)</f>
        <v>26500</v>
      </c>
      <c r="F60" s="16">
        <f>SUM(F61:F62)</f>
        <v>398096.71</v>
      </c>
    </row>
    <row r="61" spans="1:6" s="2" customFormat="1" ht="16.350000000000001" customHeight="1">
      <c r="A61" s="10" t="s">
        <v>12</v>
      </c>
      <c r="B61" s="11">
        <f t="shared" ref="B61" si="2">C61+D61+E61</f>
        <v>859800</v>
      </c>
      <c r="C61" s="11">
        <v>859800</v>
      </c>
      <c r="D61" s="11">
        <v>0</v>
      </c>
      <c r="E61" s="11">
        <v>0</v>
      </c>
      <c r="F61" s="11">
        <v>347776.71</v>
      </c>
    </row>
    <row r="62" spans="1:6" s="2" customFormat="1" ht="16.350000000000001" customHeight="1">
      <c r="A62" s="10" t="s">
        <v>14</v>
      </c>
      <c r="B62" s="11">
        <v>124600</v>
      </c>
      <c r="C62" s="11">
        <v>37380</v>
      </c>
      <c r="D62" s="11">
        <v>60720</v>
      </c>
      <c r="E62" s="11">
        <v>26500</v>
      </c>
      <c r="F62" s="11">
        <v>50320</v>
      </c>
    </row>
    <row r="63" spans="1:6" s="2" customFormat="1" ht="16.350000000000001" customHeight="1">
      <c r="A63" s="22" t="s">
        <v>35</v>
      </c>
      <c r="B63" s="9">
        <f>SUM(B64:B64)</f>
        <v>172800</v>
      </c>
      <c r="C63" s="9">
        <f>SUM(C64:C64)</f>
        <v>172800</v>
      </c>
      <c r="D63" s="9">
        <f>SUM(D64:D64)</f>
        <v>0</v>
      </c>
      <c r="E63" s="9">
        <f>SUM(E64:E64)</f>
        <v>0</v>
      </c>
      <c r="F63" s="9">
        <f>SUM(F64:F64)</f>
        <v>66314.2</v>
      </c>
    </row>
    <row r="64" spans="1:6" s="2" customFormat="1" ht="16.350000000000001" customHeight="1">
      <c r="A64" s="10" t="s">
        <v>12</v>
      </c>
      <c r="B64" s="11">
        <f>C64+D64+E64</f>
        <v>172800</v>
      </c>
      <c r="C64" s="11">
        <v>172800</v>
      </c>
      <c r="D64" s="11">
        <v>0</v>
      </c>
      <c r="E64" s="11">
        <v>0</v>
      </c>
      <c r="F64" s="11">
        <v>66314.2</v>
      </c>
    </row>
    <row r="65" spans="1:6" ht="16.350000000000001" customHeight="1">
      <c r="A65" s="6" t="s">
        <v>8</v>
      </c>
      <c r="B65" s="13">
        <f t="shared" ref="B65" si="3">C65+D65+E65</f>
        <v>72254900</v>
      </c>
      <c r="C65" s="13">
        <f>C66+C69</f>
        <v>30119900</v>
      </c>
      <c r="D65" s="13">
        <f>D66+D69</f>
        <v>37469400</v>
      </c>
      <c r="E65" s="13">
        <f>E66+E69</f>
        <v>4665600</v>
      </c>
      <c r="F65" s="13">
        <f>F66+F69</f>
        <v>28193506.719999999</v>
      </c>
    </row>
    <row r="66" spans="1:6" ht="16.350000000000001" customHeight="1">
      <c r="A66" s="22" t="s">
        <v>36</v>
      </c>
      <c r="B66" s="9">
        <f>SUM(B67:B68)</f>
        <v>1894100</v>
      </c>
      <c r="C66" s="9">
        <f>SUM(C67:C68)</f>
        <v>1642900</v>
      </c>
      <c r="D66" s="9">
        <f>SUM(D67:D68)</f>
        <v>251200</v>
      </c>
      <c r="E66" s="9">
        <f>SUM(E67:E68)</f>
        <v>0</v>
      </c>
      <c r="F66" s="9">
        <f>SUM(F67:F68)</f>
        <v>1554135</v>
      </c>
    </row>
    <row r="67" spans="1:6" ht="16.350000000000001" customHeight="1">
      <c r="A67" s="10" t="s">
        <v>12</v>
      </c>
      <c r="B67" s="11">
        <v>546600</v>
      </c>
      <c r="C67" s="11">
        <v>295400</v>
      </c>
      <c r="D67" s="11">
        <v>251200</v>
      </c>
      <c r="E67" s="11">
        <v>0</v>
      </c>
      <c r="F67" s="11">
        <v>332885</v>
      </c>
    </row>
    <row r="68" spans="1:6" ht="16.350000000000001" customHeight="1">
      <c r="A68" s="10" t="s">
        <v>14</v>
      </c>
      <c r="B68" s="11">
        <v>1347500</v>
      </c>
      <c r="C68" s="11">
        <v>1347500</v>
      </c>
      <c r="D68" s="11">
        <v>0</v>
      </c>
      <c r="E68" s="11">
        <v>0</v>
      </c>
      <c r="F68" s="11">
        <v>1221250</v>
      </c>
    </row>
    <row r="69" spans="1:6" ht="16.350000000000001" customHeight="1">
      <c r="A69" s="22" t="s">
        <v>37</v>
      </c>
      <c r="B69" s="9">
        <f>SUM(B70:B72)</f>
        <v>70360800</v>
      </c>
      <c r="C69" s="9">
        <f>SUM(C70:C72)</f>
        <v>28477000</v>
      </c>
      <c r="D69" s="9">
        <f>SUM(D70:D72)</f>
        <v>37218200</v>
      </c>
      <c r="E69" s="9">
        <f>SUM(E70:E72)</f>
        <v>4665600</v>
      </c>
      <c r="F69" s="9">
        <f>SUM(F70:F72)</f>
        <v>26639371.719999999</v>
      </c>
    </row>
    <row r="70" spans="1:6" ht="16.350000000000001" customHeight="1">
      <c r="A70" s="10" t="s">
        <v>12</v>
      </c>
      <c r="B70" s="11">
        <v>30192100</v>
      </c>
      <c r="C70" s="11">
        <v>15443100</v>
      </c>
      <c r="D70" s="11">
        <v>10083400</v>
      </c>
      <c r="E70" s="11">
        <v>4665600</v>
      </c>
      <c r="F70" s="11">
        <v>14801308.720000001</v>
      </c>
    </row>
    <row r="71" spans="1:6" ht="16.350000000000001" customHeight="1">
      <c r="A71" s="10" t="s">
        <v>31</v>
      </c>
      <c r="B71" s="11">
        <v>28659100</v>
      </c>
      <c r="C71" s="11">
        <v>12294100</v>
      </c>
      <c r="D71" s="11">
        <v>16365000</v>
      </c>
      <c r="E71" s="11">
        <v>0</v>
      </c>
      <c r="F71" s="11">
        <v>9582273</v>
      </c>
    </row>
    <row r="72" spans="1:6" ht="16.350000000000001" customHeight="1">
      <c r="A72" s="10" t="s">
        <v>14</v>
      </c>
      <c r="B72" s="11">
        <v>11509600</v>
      </c>
      <c r="C72" s="11">
        <v>739800</v>
      </c>
      <c r="D72" s="11">
        <v>10769800</v>
      </c>
      <c r="E72" s="11">
        <v>0</v>
      </c>
      <c r="F72" s="11">
        <v>2255790</v>
      </c>
    </row>
    <row r="73" spans="1:6" ht="16.350000000000001" customHeight="1">
      <c r="A73" s="4" t="s">
        <v>15</v>
      </c>
      <c r="B73" s="13">
        <f>C73+D73+E73</f>
        <v>1783900</v>
      </c>
      <c r="C73" s="13">
        <f>+C74+C76+C78</f>
        <v>923700</v>
      </c>
      <c r="D73" s="13">
        <f t="shared" ref="D73:E73" si="4">+D74+D76+D78</f>
        <v>482200</v>
      </c>
      <c r="E73" s="13">
        <f t="shared" si="4"/>
        <v>378000</v>
      </c>
      <c r="F73" s="13">
        <f>+F74+F76+F78</f>
        <v>514251.07</v>
      </c>
    </row>
    <row r="74" spans="1:6" ht="16.350000000000001" customHeight="1">
      <c r="A74" s="17" t="s">
        <v>41</v>
      </c>
      <c r="B74" s="18">
        <f t="shared" ref="B74" si="5">C74+D74+E74</f>
        <v>1134000</v>
      </c>
      <c r="C74" s="18">
        <f>+C75</f>
        <v>378000</v>
      </c>
      <c r="D74" s="18">
        <f>+D75</f>
        <v>378000</v>
      </c>
      <c r="E74" s="18">
        <f>+E75</f>
        <v>378000</v>
      </c>
      <c r="F74" s="18">
        <f>+F75</f>
        <v>308371.07</v>
      </c>
    </row>
    <row r="75" spans="1:6" ht="16.350000000000001" customHeight="1">
      <c r="A75" s="15" t="s">
        <v>14</v>
      </c>
      <c r="B75" s="11">
        <v>1134000</v>
      </c>
      <c r="C75" s="11">
        <v>378000</v>
      </c>
      <c r="D75" s="11">
        <v>378000</v>
      </c>
      <c r="E75" s="11">
        <v>378000</v>
      </c>
      <c r="F75" s="11">
        <v>308371.07</v>
      </c>
    </row>
    <row r="76" spans="1:6" ht="31.5">
      <c r="A76" s="17" t="s">
        <v>32</v>
      </c>
      <c r="B76" s="18">
        <f t="shared" ref="B76" si="6">C76+D76+E76</f>
        <v>441500</v>
      </c>
      <c r="C76" s="18">
        <f t="shared" ref="C76:F76" si="7">+C77</f>
        <v>441500</v>
      </c>
      <c r="D76" s="18">
        <f t="shared" si="7"/>
        <v>0</v>
      </c>
      <c r="E76" s="18">
        <f t="shared" si="7"/>
        <v>0</v>
      </c>
      <c r="F76" s="18">
        <f t="shared" si="7"/>
        <v>102000</v>
      </c>
    </row>
    <row r="77" spans="1:6" ht="16.350000000000001" customHeight="1">
      <c r="A77" s="15" t="s">
        <v>14</v>
      </c>
      <c r="B77" s="11">
        <v>441500</v>
      </c>
      <c r="C77" s="11">
        <v>441500</v>
      </c>
      <c r="D77" s="11">
        <v>0</v>
      </c>
      <c r="E77" s="11">
        <v>0</v>
      </c>
      <c r="F77" s="11">
        <v>102000</v>
      </c>
    </row>
    <row r="78" spans="1:6" s="2" customFormat="1" ht="31.5">
      <c r="A78" s="17" t="s">
        <v>42</v>
      </c>
      <c r="B78" s="14">
        <f>C78+D78+E78</f>
        <v>208400</v>
      </c>
      <c r="C78" s="14">
        <f t="shared" ref="C78:F78" si="8">C79</f>
        <v>104200</v>
      </c>
      <c r="D78" s="14">
        <f t="shared" si="8"/>
        <v>104200</v>
      </c>
      <c r="E78" s="14">
        <f t="shared" si="8"/>
        <v>0</v>
      </c>
      <c r="F78" s="14">
        <f t="shared" si="8"/>
        <v>103880</v>
      </c>
    </row>
    <row r="79" spans="1:6" ht="16.350000000000001" customHeight="1">
      <c r="A79" s="15" t="s">
        <v>14</v>
      </c>
      <c r="B79" s="19">
        <v>208400</v>
      </c>
      <c r="C79" s="19">
        <v>104200</v>
      </c>
      <c r="D79" s="19">
        <v>104200</v>
      </c>
      <c r="E79" s="19">
        <v>0</v>
      </c>
      <c r="F79" s="19">
        <v>103880</v>
      </c>
    </row>
    <row r="80" spans="1:6" ht="16.350000000000001" customHeight="1">
      <c r="A80" s="4" t="s">
        <v>39</v>
      </c>
      <c r="B80" s="12">
        <f>C80+D80+E80</f>
        <v>150368900</v>
      </c>
      <c r="C80" s="12">
        <f>C7+C10+C23+C20+C26+C37+C42+C51+C17+C57+C65</f>
        <v>67021740</v>
      </c>
      <c r="D80" s="12">
        <f>D7+D10+D23+D20+D26+D37+D42+D51+D17+D57+D65</f>
        <v>61539040</v>
      </c>
      <c r="E80" s="12">
        <f>E7+E10+E23+E20+E26+E37+E42+E51+E17+E57+E65</f>
        <v>21808120</v>
      </c>
      <c r="F80" s="12">
        <f>F7+F10+F23+F20+F26+F37+F42+F51+F17+F57+F65</f>
        <v>57552809.149999999</v>
      </c>
    </row>
    <row r="81" spans="1:6" ht="16.350000000000001" customHeight="1">
      <c r="A81" s="4" t="s">
        <v>40</v>
      </c>
      <c r="B81" s="12">
        <f>+B73</f>
        <v>1783900</v>
      </c>
      <c r="C81" s="12">
        <f>+C73</f>
        <v>923700</v>
      </c>
      <c r="D81" s="12">
        <f>+D73</f>
        <v>482200</v>
      </c>
      <c r="E81" s="12">
        <f>+E73</f>
        <v>378000</v>
      </c>
      <c r="F81" s="12">
        <f>+F73</f>
        <v>514251.07</v>
      </c>
    </row>
    <row r="82" spans="1:6" ht="16.350000000000001" customHeight="1">
      <c r="A82" s="20" t="s">
        <v>38</v>
      </c>
      <c r="B82" s="12">
        <f>C82+D82+E82</f>
        <v>152152800</v>
      </c>
      <c r="C82" s="12">
        <f>C80+C81</f>
        <v>67945440</v>
      </c>
      <c r="D82" s="12">
        <f>D80+D81</f>
        <v>62021240</v>
      </c>
      <c r="E82" s="12">
        <f>E80+E81</f>
        <v>22186120</v>
      </c>
      <c r="F82" s="12">
        <f>F80+F81</f>
        <v>58067060.219999999</v>
      </c>
    </row>
    <row r="83" spans="1:6" ht="16.350000000000001" customHeight="1"/>
  </sheetData>
  <mergeCells count="7">
    <mergeCell ref="A1:E1"/>
    <mergeCell ref="A2:E2"/>
    <mergeCell ref="A3:A5"/>
    <mergeCell ref="B4:B5"/>
    <mergeCell ref="C4:C5"/>
    <mergeCell ref="D4:D5"/>
    <mergeCell ref="E4:E5"/>
  </mergeCells>
  <pageMargins left="0.23622047244094491" right="0.23622047244094491" top="0.47244094488188981" bottom="0.43307086614173229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สงม 1</vt:lpstr>
      <vt:lpstr>'สงม 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aio</cp:lastModifiedBy>
  <cp:lastPrinted>2024-04-29T07:57:26Z</cp:lastPrinted>
  <dcterms:created xsi:type="dcterms:W3CDTF">2022-09-29T06:52:20Z</dcterms:created>
  <dcterms:modified xsi:type="dcterms:W3CDTF">2024-04-29T07:57:28Z</dcterms:modified>
</cp:coreProperties>
</file>