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10"/>
  </bookViews>
  <sheets>
    <sheet name="สงม. 1 (แก้ไขล่าสุด) (2)" sheetId="12" r:id="rId1"/>
  </sheets>
  <definedNames>
    <definedName name="_xlnm.Print_Area" localSheetId="0">'สงม. 1 (แก้ไขล่าสุด) (2)'!$A$1:$E$98</definedName>
    <definedName name="_xlnm.Print_Titles" localSheetId="0">'สงม. 1 (แก้ไขล่าสุด) (2)'!$1:$7</definedName>
  </definedNames>
  <calcPr calcId="144525"/>
</workbook>
</file>

<file path=xl/sharedStrings.xml><?xml version="1.0" encoding="utf-8"?>
<sst xmlns="http://schemas.openxmlformats.org/spreadsheetml/2006/main" count="100" uniqueCount="56">
  <si>
    <t>แผนการปฏิบัติงานและการใช้จ่ายงบประมาณรายจ่ายประจำปีงบประมาณ พ.ศ. 2567</t>
  </si>
  <si>
    <t>สำนักงานเขตคันนายาว</t>
  </si>
  <si>
    <t>หน่วย : บาท</t>
  </si>
  <si>
    <t>ฝ่าย/งาน/โครงการตามแผนยุทธศาสตร์/งบรายจ่าย</t>
  </si>
  <si>
    <t>รวมทั้งสิ้น</t>
  </si>
  <si>
    <t>งวดที่ 1 (ต.ค. - ม.ค.)</t>
  </si>
  <si>
    <t>งวดที่ 2 (ก.พ. - พ.ค.)</t>
  </si>
  <si>
    <t>งวดที่ 3 (มิ.ย. - ก.ย.)</t>
  </si>
  <si>
    <t>แผน</t>
  </si>
  <si>
    <t>งบประมาณตามโครงสร้างงาน</t>
  </si>
  <si>
    <t>งานที่ 1 : งานรายจ่ายบุคลากร</t>
  </si>
  <si>
    <t xml:space="preserve">                 1) งบบุคลากร</t>
  </si>
  <si>
    <t>ฝ่ายปกครอง</t>
  </si>
  <si>
    <t>งานที่ 1 : อำนวยการและบริหารสำนักงานเขต</t>
  </si>
  <si>
    <t xml:space="preserve">                 1) งบดำเนินงาน</t>
  </si>
  <si>
    <t xml:space="preserve">                 2) งบรายจ่ายอื่น</t>
  </si>
  <si>
    <t>งานที่ 2 : ปกครอง</t>
  </si>
  <si>
    <t xml:space="preserve">                 2) งบดำเนินงาน</t>
  </si>
  <si>
    <t xml:space="preserve">                 3) งบรายจ่ายอื่น</t>
  </si>
  <si>
    <t>ฝ่ายทะเบียน</t>
  </si>
  <si>
    <t>งานที่ 1 : บริหารทั่วไปและบริการทะเบียน</t>
  </si>
  <si>
    <t>ฝ่ายการคลัง</t>
  </si>
  <si>
    <t>งานที่ 1 : บริหารงานทั่วไปและบริหารการคลัง</t>
  </si>
  <si>
    <t>ฝ่ายรายได้</t>
  </si>
  <si>
    <t>งานที่ 1 : บริหารงานทั่วไปและจัดเก็บรายได้</t>
  </si>
  <si>
    <t>ฝ่ายรักษาความสะอาดและสวนสาธารณะ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</si>
  <si>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</si>
  <si>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</si>
  <si>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</si>
  <si>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4: ดูแลสวนและพื้นที่สีเขียว</t>
  </si>
  <si>
    <t>ฝ่ายเทศกิจ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</si>
  <si>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</si>
  <si>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</si>
  <si>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ฝ่ายโยธา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</si>
  <si>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</si>
  <si>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</si>
  <si>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</si>
  <si>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</si>
  <si>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ฝ่ายพัฒนาชุมชนและสวัสดิการสังคม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</si>
  <si>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</si>
  <si>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</si>
  <si>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</si>
  <si>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</si>
  <si>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</si>
  <si>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</si>
  <si>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</si>
  <si>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</si>
  <si>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</si>
  <si>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2) งบอุดหนุน</t>
  </si>
  <si>
    <t>โครงการตามแผนยุทธศาสตร์</t>
  </si>
  <si>
    <t>โครงการครอบครัวรักการอ่าน</t>
  </si>
  <si>
    <t xml:space="preserve">                 1) งบรายจ่ายอื่น</t>
  </si>
  <si>
    <t>โครงการจัดสวัสดิการ การสงเคราะห์ช่วยเหลือเด็ก สตรี ครอบครัว ผู้ด้อยโอกาส ผู้สูงอายุ และคนพิการ</t>
  </si>
  <si>
    <t>โครงการจ้างงานคนพิการเพื่อปฏิบัติงาน</t>
  </si>
  <si>
    <t>โครง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</si>
  <si>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รวมงบประมาณตามโครงสร้างงาน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</si>
</sst>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_(* #,##0.00_);_(* \(#,##0.00\);_(* &quot;-&quot;??_);_(@_)"/>
    <numFmt numFmtId="181" formatCode="_-* #,##0.0000_-;\-* #,##0.0000_-;_-* &quot;-&quot;??_-;_-@_-"/>
  </numFmts>
  <fonts count="29">
    <font>
      <sz val="11"/>
      <color theme="1"/>
      <name val="Tahoma"/>
      <charset val="222"/>
      <scheme val="minor"/>
    </font>
    <font>
      <b/>
      <sz val="16"/>
      <color theme="1"/>
      <name val="TH Sarabun New"/>
      <charset val="134"/>
    </font>
    <font>
      <b/>
      <sz val="16"/>
      <name val="TH Sarabun New"/>
      <charset val="134"/>
    </font>
    <font>
      <sz val="16"/>
      <name val="TH Sarabun New"/>
      <charset val="134"/>
    </font>
    <font>
      <sz val="11"/>
      <name val="Tahoma"/>
      <charset val="222"/>
      <scheme val="minor"/>
    </font>
    <font>
      <sz val="16"/>
      <color theme="1"/>
      <name val="TH Sarabun New"/>
      <charset val="134"/>
    </font>
    <font>
      <b/>
      <u/>
      <sz val="16"/>
      <name val="TH Sarabun New"/>
      <charset val="134"/>
    </font>
    <font>
      <b/>
      <u/>
      <sz val="16"/>
      <color theme="1"/>
      <name val="TH Sarabun New"/>
      <charset val="134"/>
    </font>
    <font>
      <b/>
      <sz val="18"/>
      <color theme="1"/>
      <name val="TH Sarabun New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1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2"/>
    </xf>
    <xf numFmtId="176" fontId="1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76" fontId="2" fillId="4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2" fillId="2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2"/>
    </xf>
    <xf numFmtId="176" fontId="2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3" borderId="1" xfId="1" applyFont="1" applyFill="1" applyBorder="1" applyAlignment="1">
      <alignment horizontal="center" vertical="center"/>
    </xf>
    <xf numFmtId="176" fontId="3" fillId="0" borderId="1" xfId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176" fontId="2" fillId="4" borderId="2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176" fontId="1" fillId="4" borderId="1" xfId="1" applyFont="1" applyFill="1" applyBorder="1" applyAlignment="1">
      <alignment horizontal="center" vertical="center"/>
    </xf>
    <xf numFmtId="176" fontId="5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6" fontId="2" fillId="5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81" fontId="5" fillId="0" borderId="0" xfId="1" applyNumberFormat="1" applyFont="1" applyAlignment="1">
      <alignment horizontal="center" vertical="center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31751</xdr:colOff>
      <xdr:row>0</xdr:row>
      <xdr:rowOff>10572</xdr:rowOff>
    </xdr:from>
    <xdr:to>
      <xdr:col>4</xdr:col>
      <xdr:colOff>1111251</xdr:colOff>
      <xdr:row>2</xdr:row>
      <xdr:rowOff>102435</xdr:rowOff>
    </xdr:to>
    <xdr:sp>
      <xdr:nvSpPr>
        <xdr:cNvPr id="2" name="TextBox 2"/>
        <xdr:cNvSpPr txBox="1"/>
      </xdr:nvSpPr>
      <xdr:spPr>
        <a:xfrm>
          <a:off x="10831195" y="10160"/>
          <a:ext cx="1079500" cy="70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th-TH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  <a:endParaRPr lang="th-TH" altLang="en-US" sz="1600" baseline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07"/>
  <sheetViews>
    <sheetView tabSelected="1" zoomScale="90" zoomScaleNormal="90" zoomScaleSheetLayoutView="90" workbookViewId="0">
      <selection activeCell="A13" sqref="A13"/>
    </sheetView>
  </sheetViews>
  <sheetFormatPr defaultColWidth="9" defaultRowHeight="24" outlineLevelCol="4"/>
  <cols>
    <col min="1" max="1" width="82.875" style="11" customWidth="1"/>
    <col min="2" max="2" width="19.85" style="11" customWidth="1"/>
    <col min="3" max="3" width="19.625" style="11" customWidth="1"/>
    <col min="4" max="4" width="19.375" style="11" customWidth="1"/>
    <col min="5" max="5" width="19.5" style="11" customWidth="1"/>
    <col min="6" max="16384" width="9" style="11"/>
  </cols>
  <sheetData>
    <row r="2" spans="1:5">
      <c r="A2" s="9" t="s">
        <v>0</v>
      </c>
      <c r="B2" s="9"/>
      <c r="C2" s="9"/>
      <c r="D2" s="9"/>
      <c r="E2" s="9"/>
    </row>
    <row r="3" spans="1:5">
      <c r="A3" s="9" t="s">
        <v>1</v>
      </c>
      <c r="B3" s="9"/>
      <c r="C3" s="9"/>
      <c r="D3" s="9"/>
      <c r="E3" s="9"/>
    </row>
    <row r="4" ht="19.5" customHeight="1"/>
    <row r="5" ht="19.5" customHeight="1" spans="5:5">
      <c r="E5" s="12" t="s">
        <v>2</v>
      </c>
    </row>
    <row r="6" spans="1: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</row>
    <row r="7" spans="1:5">
      <c r="A7" s="13"/>
      <c r="B7" s="13" t="s">
        <v>8</v>
      </c>
      <c r="C7" s="13" t="s">
        <v>8</v>
      </c>
      <c r="D7" s="13" t="s">
        <v>8</v>
      </c>
      <c r="E7" s="13" t="s">
        <v>8</v>
      </c>
    </row>
    <row r="8" s="1" customFormat="1" spans="1:5">
      <c r="A8" s="14" t="s">
        <v>9</v>
      </c>
      <c r="B8" s="15">
        <f>+B9</f>
        <v>2861870</v>
      </c>
      <c r="C8" s="15">
        <f>+C9</f>
        <v>2861870</v>
      </c>
      <c r="D8" s="15">
        <f>+D9</f>
        <v>0</v>
      </c>
      <c r="E8" s="15">
        <f>+E9</f>
        <v>0</v>
      </c>
    </row>
    <row r="9" s="2" customFormat="1" spans="1:5">
      <c r="A9" s="16" t="s">
        <v>10</v>
      </c>
      <c r="B9" s="17">
        <f>+B10+B11</f>
        <v>2861870</v>
      </c>
      <c r="C9" s="17">
        <f>+C10+C11</f>
        <v>2861870</v>
      </c>
      <c r="D9" s="17">
        <v>0</v>
      </c>
      <c r="E9" s="17">
        <v>0</v>
      </c>
    </row>
    <row r="10" outlineLevel="1" spans="1:5">
      <c r="A10" s="18" t="s">
        <v>11</v>
      </c>
      <c r="B10" s="19">
        <f t="shared" ref="B10:B15" si="0">C10+D10+E10</f>
        <v>2861870</v>
      </c>
      <c r="C10" s="19">
        <v>2861870</v>
      </c>
      <c r="D10" s="19">
        <v>0</v>
      </c>
      <c r="E10" s="19">
        <v>0</v>
      </c>
    </row>
    <row r="11" s="3" customFormat="1" spans="1:5">
      <c r="A11" s="20" t="s">
        <v>12</v>
      </c>
      <c r="B11" s="21"/>
      <c r="C11" s="21"/>
      <c r="D11" s="21"/>
      <c r="E11" s="21"/>
    </row>
    <row r="12" s="4" customFormat="1" spans="1:5">
      <c r="A12" s="22" t="s">
        <v>9</v>
      </c>
      <c r="B12" s="23">
        <f>+B13+B16</f>
        <v>5670950</v>
      </c>
      <c r="C12" s="23">
        <f>+C13+C16</f>
        <v>4218020</v>
      </c>
      <c r="D12" s="23">
        <f>+D13+D16</f>
        <v>882670</v>
      </c>
      <c r="E12" s="23">
        <f>+E13+E16</f>
        <v>570260</v>
      </c>
    </row>
    <row r="13" s="5" customFormat="1" spans="1:5">
      <c r="A13" s="24" t="s">
        <v>13</v>
      </c>
      <c r="B13" s="25">
        <f>+B14+B15</f>
        <v>4677600</v>
      </c>
      <c r="C13" s="25">
        <f>+C14+C15</f>
        <v>3584070</v>
      </c>
      <c r="D13" s="25">
        <f>+D14+D15</f>
        <v>640870</v>
      </c>
      <c r="E13" s="25">
        <f>+E14+E15</f>
        <v>452660</v>
      </c>
    </row>
    <row r="14" s="6" customFormat="1" outlineLevel="1" spans="1:5">
      <c r="A14" s="26" t="s">
        <v>14</v>
      </c>
      <c r="B14" s="27">
        <f t="shared" si="0"/>
        <v>4677600</v>
      </c>
      <c r="C14" s="27">
        <v>3584070</v>
      </c>
      <c r="D14" s="27">
        <f>736870-96000</f>
        <v>640870</v>
      </c>
      <c r="E14" s="27">
        <v>452660</v>
      </c>
    </row>
    <row r="15" s="6" customFormat="1" outlineLevel="1" spans="1:5">
      <c r="A15" s="26" t="s">
        <v>15</v>
      </c>
      <c r="B15" s="27">
        <f t="shared" si="0"/>
        <v>0</v>
      </c>
      <c r="C15" s="27">
        <v>0</v>
      </c>
      <c r="D15" s="27"/>
      <c r="E15" s="27"/>
    </row>
    <row r="16" s="7" customFormat="1" outlineLevel="1" spans="1:5">
      <c r="A16" s="24" t="s">
        <v>16</v>
      </c>
      <c r="B16" s="25">
        <f>+B17+B18</f>
        <v>993350</v>
      </c>
      <c r="C16" s="25">
        <f>+C17+C18</f>
        <v>633950</v>
      </c>
      <c r="D16" s="25">
        <f>+D17+D18</f>
        <v>241800</v>
      </c>
      <c r="E16" s="25">
        <f>+E17+E18</f>
        <v>117600</v>
      </c>
    </row>
    <row r="17" s="6" customFormat="1" outlineLevel="1" spans="1:5">
      <c r="A17" s="26" t="s">
        <v>17</v>
      </c>
      <c r="B17" s="28">
        <f t="shared" ref="B17:B22" si="1">C17+D17+E17</f>
        <v>352000</v>
      </c>
      <c r="C17" s="28">
        <v>118400</v>
      </c>
      <c r="D17" s="28">
        <v>116000</v>
      </c>
      <c r="E17" s="28">
        <v>117600</v>
      </c>
    </row>
    <row r="18" s="6" customFormat="1" outlineLevel="1" spans="1:5">
      <c r="A18" s="26" t="s">
        <v>18</v>
      </c>
      <c r="B18" s="28">
        <f t="shared" si="1"/>
        <v>641350</v>
      </c>
      <c r="C18" s="28">
        <v>515550</v>
      </c>
      <c r="D18" s="28">
        <v>125800</v>
      </c>
      <c r="E18" s="28">
        <v>0</v>
      </c>
    </row>
    <row r="19" s="6" customFormat="1" outlineLevel="1" spans="1:5">
      <c r="A19" s="20" t="s">
        <v>19</v>
      </c>
      <c r="B19" s="21"/>
      <c r="C19" s="21"/>
      <c r="D19" s="21"/>
      <c r="E19" s="21"/>
    </row>
    <row r="20" s="4" customFormat="1" spans="1:5">
      <c r="A20" s="22" t="s">
        <v>9</v>
      </c>
      <c r="B20" s="23">
        <f>B21</f>
        <v>976020</v>
      </c>
      <c r="C20" s="23">
        <f>C21</f>
        <v>590980</v>
      </c>
      <c r="D20" s="23">
        <f>D21</f>
        <v>259880</v>
      </c>
      <c r="E20" s="23">
        <f>E21</f>
        <v>125160</v>
      </c>
    </row>
    <row r="21" s="7" customFormat="1" outlineLevel="1" spans="1:5">
      <c r="A21" s="24" t="s">
        <v>20</v>
      </c>
      <c r="B21" s="25">
        <f t="shared" ref="B21:B25" si="2">+B22</f>
        <v>976020</v>
      </c>
      <c r="C21" s="25">
        <f>SUM(C22:C22)</f>
        <v>590980</v>
      </c>
      <c r="D21" s="25">
        <f>SUM(D22:D22)</f>
        <v>259880</v>
      </c>
      <c r="E21" s="25">
        <f>SUM(E22:E22)</f>
        <v>125160</v>
      </c>
    </row>
    <row r="22" s="6" customFormat="1" outlineLevel="1" spans="1:5">
      <c r="A22" s="26" t="s">
        <v>14</v>
      </c>
      <c r="B22" s="28">
        <f t="shared" si="1"/>
        <v>976020</v>
      </c>
      <c r="C22" s="28">
        <v>590980</v>
      </c>
      <c r="D22" s="28">
        <v>259880</v>
      </c>
      <c r="E22" s="28">
        <v>125160</v>
      </c>
    </row>
    <row r="23" s="6" customFormat="1" outlineLevel="1" spans="1:5">
      <c r="A23" s="20" t="s">
        <v>21</v>
      </c>
      <c r="B23" s="21"/>
      <c r="C23" s="21"/>
      <c r="D23" s="21"/>
      <c r="E23" s="21"/>
    </row>
    <row r="24" s="4" customFormat="1" spans="1:5">
      <c r="A24" s="22" t="s">
        <v>9</v>
      </c>
      <c r="B24" s="23">
        <f t="shared" si="2"/>
        <v>709900</v>
      </c>
      <c r="C24" s="23">
        <f>+C25</f>
        <v>331400</v>
      </c>
      <c r="D24" s="23">
        <f>+D25</f>
        <v>264500</v>
      </c>
      <c r="E24" s="23">
        <f>+E25</f>
        <v>114000</v>
      </c>
    </row>
    <row r="25" s="7" customFormat="1" outlineLevel="1" spans="1:5">
      <c r="A25" s="24" t="s">
        <v>22</v>
      </c>
      <c r="B25" s="25">
        <f t="shared" si="2"/>
        <v>709900</v>
      </c>
      <c r="C25" s="25">
        <f>SUM(C26:C26)</f>
        <v>331400</v>
      </c>
      <c r="D25" s="25">
        <f>SUM(D26:D26)</f>
        <v>264500</v>
      </c>
      <c r="E25" s="25">
        <f>SUM(E26:E26)</f>
        <v>114000</v>
      </c>
    </row>
    <row r="26" s="6" customFormat="1" outlineLevel="1" spans="1:5">
      <c r="A26" s="26" t="s">
        <v>14</v>
      </c>
      <c r="B26" s="28">
        <f>C26+D26+E26</f>
        <v>709900</v>
      </c>
      <c r="C26" s="28">
        <v>331400</v>
      </c>
      <c r="D26" s="28">
        <v>264500</v>
      </c>
      <c r="E26" s="28">
        <v>114000</v>
      </c>
    </row>
    <row r="27" s="6" customFormat="1" outlineLevel="1" spans="1:5">
      <c r="A27" s="26"/>
      <c r="B27" s="28"/>
      <c r="C27" s="28"/>
      <c r="D27" s="28"/>
      <c r="E27" s="28"/>
    </row>
    <row r="28" s="6" customFormat="1" outlineLevel="1" spans="1:5">
      <c r="A28" s="20" t="s">
        <v>23</v>
      </c>
      <c r="B28" s="21"/>
      <c r="C28" s="21"/>
      <c r="D28" s="21"/>
      <c r="E28" s="21"/>
    </row>
    <row r="29" s="4" customFormat="1" spans="1:5">
      <c r="A29" s="22" t="s">
        <v>9</v>
      </c>
      <c r="B29" s="23">
        <f>B30</f>
        <v>878200</v>
      </c>
      <c r="C29" s="23">
        <f>C30</f>
        <v>765000</v>
      </c>
      <c r="D29" s="23">
        <f>D30</f>
        <v>77000</v>
      </c>
      <c r="E29" s="23">
        <f>E30</f>
        <v>36200</v>
      </c>
    </row>
    <row r="30" s="7" customFormat="1" outlineLevel="1" spans="1:5">
      <c r="A30" s="24" t="s">
        <v>24</v>
      </c>
      <c r="B30" s="25">
        <f>+B31</f>
        <v>878200</v>
      </c>
      <c r="C30" s="25">
        <f>SUM(C31:C31)</f>
        <v>765000</v>
      </c>
      <c r="D30" s="25">
        <f>SUM(D31:D31)</f>
        <v>77000</v>
      </c>
      <c r="E30" s="25">
        <f>SUM(E31:E31)</f>
        <v>36200</v>
      </c>
    </row>
    <row r="31" s="6" customFormat="1" outlineLevel="1" spans="1:5">
      <c r="A31" s="26" t="s">
        <v>14</v>
      </c>
      <c r="B31" s="28">
        <f t="shared" ref="B31:B36" si="3">C31+D31+E31</f>
        <v>878200</v>
      </c>
      <c r="C31" s="28">
        <v>765000</v>
      </c>
      <c r="D31" s="28">
        <v>77000</v>
      </c>
      <c r="E31" s="28">
        <v>36200</v>
      </c>
    </row>
    <row r="32" s="6" customFormat="1" outlineLevel="1" spans="1:5">
      <c r="A32" s="20" t="s">
        <v>25</v>
      </c>
      <c r="B32" s="21"/>
      <c r="C32" s="21"/>
      <c r="D32" s="21"/>
      <c r="E32" s="21"/>
    </row>
    <row r="33" s="4" customFormat="1" spans="1:5">
      <c r="A33" s="22" t="s">
        <v>9</v>
      </c>
      <c r="B33" s="23">
        <f>+B34+B37+B39+B41</f>
        <v>22323310</v>
      </c>
      <c r="C33" s="23">
        <f>+C34+C37+C39+C41</f>
        <v>8593710</v>
      </c>
      <c r="D33" s="23">
        <f>+D34+D37+D39+D41</f>
        <v>8996100</v>
      </c>
      <c r="E33" s="23">
        <f>+E34+E37+E39+E41</f>
        <v>4733500</v>
      </c>
    </row>
    <row r="34" s="7" customFormat="1" outlineLevel="1" spans="1:5">
      <c r="A34" s="24" t="s">
        <v>26</v>
      </c>
      <c r="B34" s="25">
        <f>+B35+B36</f>
        <v>11783440</v>
      </c>
      <c r="C34" s="25">
        <f>+C35+C36</f>
        <v>5467200</v>
      </c>
      <c r="D34" s="25">
        <f>+D35+D36</f>
        <v>3489900</v>
      </c>
      <c r="E34" s="25">
        <f>+E35+E36</f>
        <v>2826340</v>
      </c>
    </row>
    <row r="35" s="7" customFormat="1" outlineLevel="1" spans="1:5">
      <c r="A35" s="26" t="s">
        <v>14</v>
      </c>
      <c r="B35" s="28">
        <f t="shared" si="3"/>
        <v>10647440</v>
      </c>
      <c r="C35" s="28">
        <v>4331200</v>
      </c>
      <c r="D35" s="28">
        <v>3489900</v>
      </c>
      <c r="E35" s="28">
        <v>2826340</v>
      </c>
    </row>
    <row r="36" s="6" customFormat="1" outlineLevel="1" spans="1:5">
      <c r="A36" s="26" t="s">
        <v>15</v>
      </c>
      <c r="B36" s="28">
        <f t="shared" si="3"/>
        <v>1136000</v>
      </c>
      <c r="C36" s="28">
        <v>1136000</v>
      </c>
      <c r="D36" s="28">
        <v>0</v>
      </c>
      <c r="E36" s="28">
        <v>0</v>
      </c>
    </row>
    <row r="37" s="7" customFormat="1" outlineLevel="1" spans="1:5">
      <c r="A37" s="24" t="s">
        <v>27</v>
      </c>
      <c r="B37" s="25">
        <f t="shared" ref="B37:B41" si="4">+B38</f>
        <v>686510</v>
      </c>
      <c r="C37" s="25">
        <f>SUM(C38:C38)</f>
        <v>429910</v>
      </c>
      <c r="D37" s="25">
        <f>SUM(D38:D38)</f>
        <v>256600</v>
      </c>
      <c r="E37" s="25">
        <f>SUM(E38:E38)</f>
        <v>0</v>
      </c>
    </row>
    <row r="38" s="6" customFormat="1" outlineLevel="1" spans="1:5">
      <c r="A38" s="26" t="s">
        <v>14</v>
      </c>
      <c r="B38" s="28">
        <f>C38+D38+E38</f>
        <v>686510</v>
      </c>
      <c r="C38" s="28">
        <v>429910</v>
      </c>
      <c r="D38" s="28">
        <v>256600</v>
      </c>
      <c r="E38" s="28">
        <v>0</v>
      </c>
    </row>
    <row r="39" s="7" customFormat="1" outlineLevel="1" spans="1:5">
      <c r="A39" s="24" t="s">
        <v>28</v>
      </c>
      <c r="B39" s="25">
        <f t="shared" si="4"/>
        <v>5044200</v>
      </c>
      <c r="C39" s="25">
        <f>+C40</f>
        <v>1603900</v>
      </c>
      <c r="D39" s="25">
        <f>+D40</f>
        <v>2234700</v>
      </c>
      <c r="E39" s="25">
        <f>+E40</f>
        <v>1205600</v>
      </c>
    </row>
    <row r="40" s="6" customFormat="1" outlineLevel="1" spans="1:5">
      <c r="A40" s="26" t="s">
        <v>14</v>
      </c>
      <c r="B40" s="28">
        <f>C40+D40+E40</f>
        <v>5044200</v>
      </c>
      <c r="C40" s="28">
        <v>1603900</v>
      </c>
      <c r="D40" s="28">
        <v>2234700</v>
      </c>
      <c r="E40" s="28">
        <v>1205600</v>
      </c>
    </row>
    <row r="41" s="7" customFormat="1" outlineLevel="1" spans="1:5">
      <c r="A41" s="24" t="s">
        <v>29</v>
      </c>
      <c r="B41" s="25">
        <f t="shared" si="4"/>
        <v>4809160</v>
      </c>
      <c r="C41" s="25">
        <f>+C42</f>
        <v>1092700</v>
      </c>
      <c r="D41" s="25">
        <f>+D42</f>
        <v>3014900</v>
      </c>
      <c r="E41" s="25">
        <f>+E42</f>
        <v>701560</v>
      </c>
    </row>
    <row r="42" s="6" customFormat="1" outlineLevel="1" spans="1:5">
      <c r="A42" s="26" t="s">
        <v>14</v>
      </c>
      <c r="B42" s="28">
        <v>4809160</v>
      </c>
      <c r="C42" s="28">
        <v>1092700</v>
      </c>
      <c r="D42" s="28">
        <v>3014900</v>
      </c>
      <c r="E42" s="28">
        <v>701560</v>
      </c>
    </row>
    <row r="43" s="3" customFormat="1" ht="19.5" customHeight="1" spans="1:5">
      <c r="A43" s="29" t="s">
        <v>30</v>
      </c>
      <c r="B43" s="30"/>
      <c r="C43" s="30"/>
      <c r="D43" s="30"/>
      <c r="E43" s="30"/>
    </row>
    <row r="44" s="4" customFormat="1" spans="1:5">
      <c r="A44" s="22" t="s">
        <v>9</v>
      </c>
      <c r="B44" s="23">
        <f>+B45+B47</f>
        <v>2639900</v>
      </c>
      <c r="C44" s="23">
        <f>+C45+C47</f>
        <v>910100</v>
      </c>
      <c r="D44" s="23">
        <f>+D45+D47</f>
        <v>892000</v>
      </c>
      <c r="E44" s="23">
        <f>+E45+E47</f>
        <v>837800</v>
      </c>
    </row>
    <row r="45" s="5" customFormat="1" spans="1:5">
      <c r="A45" s="24" t="s">
        <v>31</v>
      </c>
      <c r="B45" s="25">
        <f>+B46</f>
        <v>2495600</v>
      </c>
      <c r="C45" s="25">
        <f>+C46</f>
        <v>791800</v>
      </c>
      <c r="D45" s="25">
        <f>+D46</f>
        <v>879000</v>
      </c>
      <c r="E45" s="25">
        <f>+E46</f>
        <v>824800</v>
      </c>
    </row>
    <row r="46" s="6" customFormat="1" outlineLevel="1" spans="1:5">
      <c r="A46" s="26" t="s">
        <v>14</v>
      </c>
      <c r="B46" s="28">
        <f>C46+D46+E46</f>
        <v>2495600</v>
      </c>
      <c r="C46" s="28">
        <v>791800</v>
      </c>
      <c r="D46" s="28">
        <v>879000</v>
      </c>
      <c r="E46" s="28">
        <v>824800</v>
      </c>
    </row>
    <row r="47" s="7" customFormat="1" outlineLevel="1" spans="1:5">
      <c r="A47" s="24" t="s">
        <v>32</v>
      </c>
      <c r="B47" s="25">
        <f>+B48</f>
        <v>144300</v>
      </c>
      <c r="C47" s="25">
        <f>SUM(C48:C48)</f>
        <v>118300</v>
      </c>
      <c r="D47" s="25">
        <f>SUM(D48:D48)</f>
        <v>13000</v>
      </c>
      <c r="E47" s="25">
        <f>SUM(E48:E48)</f>
        <v>13000</v>
      </c>
    </row>
    <row r="48" s="6" customFormat="1" outlineLevel="1" spans="1:5">
      <c r="A48" s="26" t="s">
        <v>14</v>
      </c>
      <c r="B48" s="28">
        <f>C48+D48+E48</f>
        <v>144300</v>
      </c>
      <c r="C48" s="28">
        <v>118300</v>
      </c>
      <c r="D48" s="28">
        <v>13000</v>
      </c>
      <c r="E48" s="28">
        <v>13000</v>
      </c>
    </row>
    <row r="49" s="6" customFormat="1" outlineLevel="1" spans="1:5">
      <c r="A49" s="26"/>
      <c r="B49" s="28"/>
      <c r="C49" s="28"/>
      <c r="D49" s="28"/>
      <c r="E49" s="28"/>
    </row>
    <row r="50" s="6" customFormat="1" ht="15.75" customHeight="1" outlineLevel="1" spans="1:5">
      <c r="A50" s="20" t="s">
        <v>33</v>
      </c>
      <c r="B50" s="21"/>
      <c r="C50" s="21"/>
      <c r="D50" s="21"/>
      <c r="E50" s="21"/>
    </row>
    <row r="51" s="4" customFormat="1" spans="1:5">
      <c r="A51" s="22" t="s">
        <v>9</v>
      </c>
      <c r="B51" s="23">
        <f>+B52+B55+B57+B59</f>
        <v>14147580</v>
      </c>
      <c r="C51" s="23">
        <f>+C52+C55+C57+C59</f>
        <v>5934610</v>
      </c>
      <c r="D51" s="23">
        <f>+D52+D55+D57+D59</f>
        <v>4934430</v>
      </c>
      <c r="E51" s="23">
        <f>+E52+E55+E57+E59</f>
        <v>3278540</v>
      </c>
    </row>
    <row r="52" s="7" customFormat="1" outlineLevel="1" spans="1:5">
      <c r="A52" s="24" t="s">
        <v>34</v>
      </c>
      <c r="B52" s="25">
        <f>+B53+B54</f>
        <v>4943080</v>
      </c>
      <c r="C52" s="25">
        <f>+C53+C54</f>
        <v>2244480</v>
      </c>
      <c r="D52" s="25">
        <f>+D53+D54</f>
        <v>1870060</v>
      </c>
      <c r="E52" s="25">
        <f>+E53+E54</f>
        <v>828540</v>
      </c>
    </row>
    <row r="53" s="6" customFormat="1" ht="18" customHeight="1" outlineLevel="1" spans="1:5">
      <c r="A53" s="26" t="s">
        <v>14</v>
      </c>
      <c r="B53" s="28">
        <f t="shared" ref="B53:B58" si="5">C53+D53+E53</f>
        <v>4544980</v>
      </c>
      <c r="C53" s="28">
        <v>1846380</v>
      </c>
      <c r="D53" s="28">
        <v>1870060</v>
      </c>
      <c r="E53" s="28">
        <v>828540</v>
      </c>
    </row>
    <row r="54" s="8" customFormat="1" ht="18" customHeight="1" outlineLevel="1" spans="1:5">
      <c r="A54" s="26" t="s">
        <v>15</v>
      </c>
      <c r="B54" s="28">
        <f>+C54+D54+E54</f>
        <v>398100</v>
      </c>
      <c r="C54" s="28">
        <v>398100</v>
      </c>
      <c r="D54" s="28"/>
      <c r="E54" s="28"/>
    </row>
    <row r="55" s="7" customFormat="1" outlineLevel="1" spans="1:5">
      <c r="A55" s="24" t="s">
        <v>35</v>
      </c>
      <c r="B55" s="25">
        <f t="shared" ref="B55:B59" si="6">+B56</f>
        <v>0</v>
      </c>
      <c r="C55" s="25">
        <f t="shared" ref="C55:C59" si="7">SUM(C56:C56)</f>
        <v>0</v>
      </c>
      <c r="D55" s="25">
        <f t="shared" ref="D55:D59" si="8">SUM(D56:D56)</f>
        <v>0</v>
      </c>
      <c r="E55" s="25">
        <f t="shared" ref="E55:E59" si="9">SUM(E56:E56)</f>
        <v>0</v>
      </c>
    </row>
    <row r="56" s="6" customFormat="1" outlineLevel="1" spans="1:5">
      <c r="A56" s="26" t="s">
        <v>14</v>
      </c>
      <c r="B56" s="28">
        <f t="shared" si="5"/>
        <v>0</v>
      </c>
      <c r="C56" s="28">
        <v>0</v>
      </c>
      <c r="D56" s="28">
        <v>0</v>
      </c>
      <c r="E56" s="28">
        <v>0</v>
      </c>
    </row>
    <row r="57" s="7" customFormat="1" outlineLevel="1" spans="1:5">
      <c r="A57" s="24" t="s">
        <v>36</v>
      </c>
      <c r="B57" s="25">
        <f t="shared" si="6"/>
        <v>6254400</v>
      </c>
      <c r="C57" s="25">
        <f t="shared" si="7"/>
        <v>1950000</v>
      </c>
      <c r="D57" s="25">
        <f t="shared" si="8"/>
        <v>1854400</v>
      </c>
      <c r="E57" s="25">
        <f t="shared" si="9"/>
        <v>2450000</v>
      </c>
    </row>
    <row r="58" s="6" customFormat="1" outlineLevel="1" spans="1:5">
      <c r="A58" s="26" t="s">
        <v>14</v>
      </c>
      <c r="B58" s="28">
        <f t="shared" si="5"/>
        <v>6254400</v>
      </c>
      <c r="C58" s="28">
        <v>1950000</v>
      </c>
      <c r="D58" s="28">
        <v>1854400</v>
      </c>
      <c r="E58" s="28">
        <v>2450000</v>
      </c>
    </row>
    <row r="59" s="7" customFormat="1" outlineLevel="1" spans="1:5">
      <c r="A59" s="24" t="s">
        <v>37</v>
      </c>
      <c r="B59" s="25">
        <f t="shared" si="6"/>
        <v>2950100</v>
      </c>
      <c r="C59" s="25">
        <f t="shared" si="7"/>
        <v>1740130</v>
      </c>
      <c r="D59" s="25">
        <f t="shared" si="8"/>
        <v>1209970</v>
      </c>
      <c r="E59" s="25">
        <f t="shared" si="9"/>
        <v>0</v>
      </c>
    </row>
    <row r="60" s="6" customFormat="1" outlineLevel="1" spans="1:5">
      <c r="A60" s="26" t="s">
        <v>14</v>
      </c>
      <c r="B60" s="28">
        <f>C60+D60+E60</f>
        <v>2950100</v>
      </c>
      <c r="C60" s="28">
        <v>1740130</v>
      </c>
      <c r="D60" s="28">
        <v>1209970</v>
      </c>
      <c r="E60" s="28">
        <v>0</v>
      </c>
    </row>
    <row r="61" s="3" customFormat="1" ht="18" customHeight="1" spans="1:5">
      <c r="A61" s="20" t="s">
        <v>38</v>
      </c>
      <c r="B61" s="21"/>
      <c r="C61" s="21"/>
      <c r="D61" s="21"/>
      <c r="E61" s="21"/>
    </row>
    <row r="62" s="4" customFormat="1" spans="1:5">
      <c r="A62" s="22" t="s">
        <v>9</v>
      </c>
      <c r="B62" s="23">
        <f>+B63+B65</f>
        <v>20453700</v>
      </c>
      <c r="C62" s="23">
        <f>+C63+C65</f>
        <v>10115130</v>
      </c>
      <c r="D62" s="23">
        <f>+D63+D65</f>
        <v>5345380</v>
      </c>
      <c r="E62" s="23">
        <f>+E63+E65</f>
        <v>4993190</v>
      </c>
    </row>
    <row r="63" s="5" customFormat="1" spans="1:5">
      <c r="A63" s="24" t="s">
        <v>39</v>
      </c>
      <c r="B63" s="25">
        <f>+B64</f>
        <v>1118700</v>
      </c>
      <c r="C63" s="25">
        <f>SUM(C64:C64)</f>
        <v>577700</v>
      </c>
      <c r="D63" s="25">
        <f>SUM(D64:D64)</f>
        <v>348000</v>
      </c>
      <c r="E63" s="25">
        <f>SUM(E64:E64)</f>
        <v>193000</v>
      </c>
    </row>
    <row r="64" s="6" customFormat="1" outlineLevel="1" spans="1:5">
      <c r="A64" s="26" t="s">
        <v>14</v>
      </c>
      <c r="B64" s="28">
        <f t="shared" ref="B64:B67" si="10">C64+D64+E64</f>
        <v>1118700</v>
      </c>
      <c r="C64" s="28">
        <v>577700</v>
      </c>
      <c r="D64" s="28">
        <v>348000</v>
      </c>
      <c r="E64" s="28">
        <v>193000</v>
      </c>
    </row>
    <row r="65" s="7" customFormat="1" outlineLevel="1" spans="1:5">
      <c r="A65" s="24" t="s">
        <v>40</v>
      </c>
      <c r="B65" s="25">
        <f>+B66+B67</f>
        <v>19335000</v>
      </c>
      <c r="C65" s="25">
        <f>+C66+C67</f>
        <v>9537430</v>
      </c>
      <c r="D65" s="25">
        <f>+D66+D67</f>
        <v>4997380</v>
      </c>
      <c r="E65" s="25">
        <f>+E66+E67</f>
        <v>4800190</v>
      </c>
    </row>
    <row r="66" s="6" customFormat="1" outlineLevel="1" spans="1:5">
      <c r="A66" s="26" t="s">
        <v>14</v>
      </c>
      <c r="B66" s="28">
        <f t="shared" si="10"/>
        <v>10198300</v>
      </c>
      <c r="C66" s="28">
        <v>3848080</v>
      </c>
      <c r="D66" s="28">
        <v>3296380</v>
      </c>
      <c r="E66" s="28">
        <v>3053840</v>
      </c>
    </row>
    <row r="67" s="6" customFormat="1" outlineLevel="1" spans="1:5">
      <c r="A67" s="26" t="s">
        <v>15</v>
      </c>
      <c r="B67" s="28">
        <f t="shared" si="10"/>
        <v>9136700</v>
      </c>
      <c r="C67" s="28">
        <v>5689350</v>
      </c>
      <c r="D67" s="28">
        <v>1701000</v>
      </c>
      <c r="E67" s="28">
        <v>1746350</v>
      </c>
    </row>
    <row r="68" s="3" customFormat="1" spans="1:5">
      <c r="A68" s="20" t="s">
        <v>41</v>
      </c>
      <c r="B68" s="21"/>
      <c r="C68" s="21"/>
      <c r="D68" s="21"/>
      <c r="E68" s="21"/>
    </row>
    <row r="69" s="4" customFormat="1" spans="1:5">
      <c r="A69" s="22" t="s">
        <v>9</v>
      </c>
      <c r="B69" s="23">
        <f>+B70+B72+B75</f>
        <v>7775500</v>
      </c>
      <c r="C69" s="23">
        <f>+C70+C72+C75</f>
        <v>7465900</v>
      </c>
      <c r="D69" s="23">
        <f>+D70+D72+D75</f>
        <v>224200</v>
      </c>
      <c r="E69" s="23">
        <f>+E70+E72+E75</f>
        <v>85400</v>
      </c>
    </row>
    <row r="70" s="5" customFormat="1" spans="1:5">
      <c r="A70" s="24" t="s">
        <v>42</v>
      </c>
      <c r="B70" s="25">
        <f>+B71</f>
        <v>193300</v>
      </c>
      <c r="C70" s="25">
        <f>SUM(C71:C71)</f>
        <v>52800</v>
      </c>
      <c r="D70" s="25">
        <f>SUM(D71:D71)</f>
        <v>104400</v>
      </c>
      <c r="E70" s="25">
        <f>SUM(E71:E71)</f>
        <v>36100</v>
      </c>
    </row>
    <row r="71" s="6" customFormat="1" outlineLevel="1" spans="1:5">
      <c r="A71" s="26" t="s">
        <v>14</v>
      </c>
      <c r="B71" s="28">
        <f t="shared" ref="B71:B77" si="11">C71+D71+E71</f>
        <v>193300</v>
      </c>
      <c r="C71" s="28">
        <v>52800</v>
      </c>
      <c r="D71" s="28">
        <v>104400</v>
      </c>
      <c r="E71" s="28">
        <v>36100</v>
      </c>
    </row>
    <row r="72" s="7" customFormat="1" outlineLevel="1" spans="1:5">
      <c r="A72" s="24" t="s">
        <v>43</v>
      </c>
      <c r="B72" s="25">
        <f>+B73+B74</f>
        <v>1292400</v>
      </c>
      <c r="C72" s="25">
        <f>SUM(C73:C74)</f>
        <v>1266000</v>
      </c>
      <c r="D72" s="25">
        <f>SUM(D73:D74)</f>
        <v>17600</v>
      </c>
      <c r="E72" s="25">
        <f>SUM(E73:E74)</f>
        <v>8800</v>
      </c>
    </row>
    <row r="73" s="6" customFormat="1" ht="19.5" customHeight="1" outlineLevel="1" spans="1:5">
      <c r="A73" s="26" t="s">
        <v>14</v>
      </c>
      <c r="B73" s="28">
        <f t="shared" si="11"/>
        <v>1292400</v>
      </c>
      <c r="C73" s="28">
        <v>1266000</v>
      </c>
      <c r="D73" s="28">
        <v>17600</v>
      </c>
      <c r="E73" s="28">
        <v>8800</v>
      </c>
    </row>
    <row r="74" s="6" customFormat="1" ht="18.75" customHeight="1" outlineLevel="1" spans="1:5">
      <c r="A74" s="26" t="s">
        <v>15</v>
      </c>
      <c r="B74" s="28">
        <f>+C74+D74+E74</f>
        <v>0</v>
      </c>
      <c r="C74" s="28">
        <v>0</v>
      </c>
      <c r="D74" s="28">
        <v>0</v>
      </c>
      <c r="E74" s="28">
        <v>0</v>
      </c>
    </row>
    <row r="75" s="7" customFormat="1" ht="24.75" customHeight="1" outlineLevel="1" spans="1:5">
      <c r="A75" s="24" t="s">
        <v>44</v>
      </c>
      <c r="B75" s="25">
        <f>+B76+B77</f>
        <v>6289800</v>
      </c>
      <c r="C75" s="25">
        <f>+C76+C77</f>
        <v>6147100</v>
      </c>
      <c r="D75" s="25">
        <f>+D76+D77</f>
        <v>102200</v>
      </c>
      <c r="E75" s="25">
        <f>+E76+E77</f>
        <v>40500</v>
      </c>
    </row>
    <row r="76" s="6" customFormat="1" ht="18.75" customHeight="1" outlineLevel="1" spans="1:5">
      <c r="A76" s="26" t="s">
        <v>14</v>
      </c>
      <c r="B76" s="28">
        <f t="shared" si="11"/>
        <v>40500</v>
      </c>
      <c r="C76" s="28">
        <v>0</v>
      </c>
      <c r="D76" s="28">
        <v>0</v>
      </c>
      <c r="E76" s="28">
        <v>40500</v>
      </c>
    </row>
    <row r="77" s="6" customFormat="1" ht="16.5" customHeight="1" outlineLevel="1" spans="1:5">
      <c r="A77" s="26" t="s">
        <v>15</v>
      </c>
      <c r="B77" s="28">
        <f t="shared" si="11"/>
        <v>6249300</v>
      </c>
      <c r="C77" s="28">
        <v>6147100</v>
      </c>
      <c r="D77" s="28">
        <v>102200</v>
      </c>
      <c r="E77" s="28">
        <v>0</v>
      </c>
    </row>
    <row r="78" s="9" customFormat="1" spans="1:5">
      <c r="A78" s="31" t="s">
        <v>45</v>
      </c>
      <c r="B78" s="32"/>
      <c r="C78" s="32"/>
      <c r="D78" s="32"/>
      <c r="E78" s="32"/>
    </row>
    <row r="79" s="1" customFormat="1" spans="1:5">
      <c r="A79" s="14" t="s">
        <v>9</v>
      </c>
      <c r="B79" s="15">
        <f>+B80+B83</f>
        <v>28384300</v>
      </c>
      <c r="C79" s="15">
        <f>+C80+C83</f>
        <v>12425890</v>
      </c>
      <c r="D79" s="15">
        <f>+D80+D83</f>
        <v>10474710</v>
      </c>
      <c r="E79" s="15">
        <f>+E80+E83</f>
        <v>5483700</v>
      </c>
    </row>
    <row r="80" s="2" customFormat="1" spans="1:5">
      <c r="A80" s="16" t="s">
        <v>46</v>
      </c>
      <c r="B80" s="17">
        <f>+B81+B82</f>
        <v>775000</v>
      </c>
      <c r="C80" s="17">
        <f>SUM(C81:C82)</f>
        <v>583500</v>
      </c>
      <c r="D80" s="17">
        <f>SUM(D81:D82)</f>
        <v>116200</v>
      </c>
      <c r="E80" s="17">
        <f>SUM(E81:E82)</f>
        <v>75300</v>
      </c>
    </row>
    <row r="81" outlineLevel="1" spans="1:5">
      <c r="A81" s="18" t="s">
        <v>14</v>
      </c>
      <c r="B81" s="33">
        <f t="shared" ref="B81:B86" si="12">C81+D81+E81</f>
        <v>230100</v>
      </c>
      <c r="C81" s="33">
        <v>70000</v>
      </c>
      <c r="D81" s="33">
        <v>84800</v>
      </c>
      <c r="E81" s="33">
        <v>75300</v>
      </c>
    </row>
    <row r="82" outlineLevel="1" spans="1:5">
      <c r="A82" s="18" t="s">
        <v>15</v>
      </c>
      <c r="B82" s="33">
        <f t="shared" si="12"/>
        <v>544900</v>
      </c>
      <c r="C82" s="33">
        <v>513500</v>
      </c>
      <c r="D82" s="33">
        <v>31400</v>
      </c>
      <c r="E82" s="33">
        <v>0</v>
      </c>
    </row>
    <row r="83" s="10" customFormat="1" outlineLevel="1" spans="1:5">
      <c r="A83" s="16" t="s">
        <v>47</v>
      </c>
      <c r="B83" s="17">
        <f>+B84+B85+B86</f>
        <v>27609300</v>
      </c>
      <c r="C83" s="17">
        <f>SUM(C84:C86)</f>
        <v>11842390</v>
      </c>
      <c r="D83" s="17">
        <f>SUM(D84:D86)</f>
        <v>10358510</v>
      </c>
      <c r="E83" s="17">
        <f>SUM(E84:E86)</f>
        <v>5408400</v>
      </c>
    </row>
    <row r="84" outlineLevel="1" spans="1:5">
      <c r="A84" s="18" t="s">
        <v>14</v>
      </c>
      <c r="B84" s="33">
        <f t="shared" si="12"/>
        <v>12345820</v>
      </c>
      <c r="C84" s="33">
        <v>7614910</v>
      </c>
      <c r="D84" s="33">
        <v>3030910</v>
      </c>
      <c r="E84" s="33">
        <v>1700000</v>
      </c>
    </row>
    <row r="85" outlineLevel="1" spans="1:5">
      <c r="A85" s="18" t="s">
        <v>48</v>
      </c>
      <c r="B85" s="33">
        <f t="shared" si="12"/>
        <v>11742700</v>
      </c>
      <c r="C85" s="33">
        <v>4024400</v>
      </c>
      <c r="D85" s="33">
        <v>4235900</v>
      </c>
      <c r="E85" s="33">
        <v>3482400</v>
      </c>
    </row>
    <row r="86" outlineLevel="1" spans="1:5">
      <c r="A86" s="18" t="s">
        <v>18</v>
      </c>
      <c r="B86" s="33">
        <f t="shared" si="12"/>
        <v>3520780</v>
      </c>
      <c r="C86" s="33">
        <v>203080</v>
      </c>
      <c r="D86" s="33">
        <v>3091700</v>
      </c>
      <c r="E86" s="33">
        <v>226000</v>
      </c>
    </row>
    <row r="87" s="4" customFormat="1" outlineLevel="1" spans="1:5">
      <c r="A87" s="34" t="s">
        <v>49</v>
      </c>
      <c r="B87" s="23">
        <f>+B88+B90+B92+B94</f>
        <v>2552000</v>
      </c>
      <c r="C87" s="23">
        <f>+C88+C90+C92+C94</f>
        <v>1650200</v>
      </c>
      <c r="D87" s="23">
        <f>+D88+D90+D92+D94</f>
        <v>523800</v>
      </c>
      <c r="E87" s="23">
        <f>+E88+E90+E92+E94</f>
        <v>378000</v>
      </c>
    </row>
    <row r="88" s="4" customFormat="1" outlineLevel="1" spans="1:5">
      <c r="A88" s="34" t="s">
        <v>50</v>
      </c>
      <c r="B88" s="23">
        <v>80000</v>
      </c>
      <c r="C88" s="23">
        <v>0</v>
      </c>
      <c r="D88" s="23">
        <v>80000</v>
      </c>
      <c r="E88" s="23">
        <v>0</v>
      </c>
    </row>
    <row r="89" s="4" customFormat="1" outlineLevel="1" spans="1:5">
      <c r="A89" s="26" t="s">
        <v>51</v>
      </c>
      <c r="B89" s="35">
        <f t="shared" ref="B89:B93" si="13">+C89+D89+E89</f>
        <v>80000</v>
      </c>
      <c r="C89" s="35">
        <v>0</v>
      </c>
      <c r="D89" s="35">
        <v>80000</v>
      </c>
      <c r="E89" s="35">
        <v>0</v>
      </c>
    </row>
    <row r="90" s="4" customFormat="1" outlineLevel="1" spans="1:5">
      <c r="A90" s="34" t="s">
        <v>52</v>
      </c>
      <c r="B90" s="23">
        <f>+B91</f>
        <v>1200000</v>
      </c>
      <c r="C90" s="23">
        <f>+C91</f>
        <v>1200000</v>
      </c>
      <c r="D90" s="23">
        <f>+D91</f>
        <v>0</v>
      </c>
      <c r="E90" s="23">
        <f>+E91</f>
        <v>0</v>
      </c>
    </row>
    <row r="91" s="4" customFormat="1" outlineLevel="1" spans="1:5">
      <c r="A91" s="26" t="s">
        <v>51</v>
      </c>
      <c r="B91" s="35">
        <f t="shared" si="13"/>
        <v>1200000</v>
      </c>
      <c r="C91" s="35">
        <v>1200000</v>
      </c>
      <c r="D91" s="35">
        <v>0</v>
      </c>
      <c r="E91" s="35">
        <v>0</v>
      </c>
    </row>
    <row r="92" s="4" customFormat="1" outlineLevel="1" spans="1:5">
      <c r="A92" s="34" t="s">
        <v>53</v>
      </c>
      <c r="B92" s="23">
        <f>+B93</f>
        <v>1134000</v>
      </c>
      <c r="C92" s="23">
        <f>+C93</f>
        <v>378000</v>
      </c>
      <c r="D92" s="23">
        <f>+D93</f>
        <v>378000</v>
      </c>
      <c r="E92" s="23">
        <f>+E93</f>
        <v>378000</v>
      </c>
    </row>
    <row r="93" s="4" customFormat="1" outlineLevel="1" spans="1:5">
      <c r="A93" s="26" t="s">
        <v>51</v>
      </c>
      <c r="B93" s="35">
        <f t="shared" si="13"/>
        <v>1134000</v>
      </c>
      <c r="C93" s="35">
        <v>378000</v>
      </c>
      <c r="D93" s="35">
        <v>378000</v>
      </c>
      <c r="E93" s="35">
        <v>378000</v>
      </c>
    </row>
    <row r="94" s="4" customFormat="1" outlineLevel="1" spans="1:5">
      <c r="A94" s="34" t="s">
        <v>54</v>
      </c>
      <c r="B94" s="23">
        <f>+B95</f>
        <v>138000</v>
      </c>
      <c r="C94" s="23">
        <f>+C95</f>
        <v>72200</v>
      </c>
      <c r="D94" s="23">
        <f>+D95</f>
        <v>65800</v>
      </c>
      <c r="E94" s="23">
        <f>+E95</f>
        <v>0</v>
      </c>
    </row>
    <row r="95" s="4" customFormat="1" outlineLevel="1" spans="1:5">
      <c r="A95" s="26" t="s">
        <v>51</v>
      </c>
      <c r="B95" s="35">
        <f>+C95+D95+E95</f>
        <v>138000</v>
      </c>
      <c r="C95" s="35">
        <v>72200</v>
      </c>
      <c r="D95" s="35">
        <v>65800</v>
      </c>
      <c r="E95" s="35">
        <v>0</v>
      </c>
    </row>
    <row r="96" s="9" customFormat="1" outlineLevel="1" spans="1:5">
      <c r="A96" s="36" t="s">
        <v>55</v>
      </c>
      <c r="B96" s="32">
        <f>+B8+B12+B20+B24+B29+B33+B44+B51+B62+B69+B79</f>
        <v>106821230</v>
      </c>
      <c r="C96" s="32">
        <f>+C8+C12+C20+C24+C29+C33+C44+C51+C62+C69+C79</f>
        <v>54212610</v>
      </c>
      <c r="D96" s="32">
        <f>+D8+D12+D20+D24+D29+D33+D44+D51+D62+D69+D79</f>
        <v>32350870</v>
      </c>
      <c r="E96" s="32">
        <f>+E8+E12+E20+E24+E29+E33+E44+E51+E62+E69+E79</f>
        <v>20257750</v>
      </c>
    </row>
    <row r="97" s="9" customFormat="1" outlineLevel="1" spans="1:5">
      <c r="A97" s="37" t="str">
        <f>+A87</f>
        <v>โครงการตามแผนยุทธศาสตร์</v>
      </c>
      <c r="B97" s="32">
        <f>+B87</f>
        <v>2552000</v>
      </c>
      <c r="C97" s="32">
        <f>+C87</f>
        <v>1650200</v>
      </c>
      <c r="D97" s="32">
        <f>+D87</f>
        <v>523800</v>
      </c>
      <c r="E97" s="32">
        <f>+E87</f>
        <v>378000</v>
      </c>
    </row>
    <row r="98" ht="27" spans="1:5">
      <c r="A98" s="38" t="s">
        <v>4</v>
      </c>
      <c r="B98" s="32">
        <f>SUM(B96:B97)</f>
        <v>109373230</v>
      </c>
      <c r="C98" s="32">
        <f>SUM(C96:C97)</f>
        <v>55862810</v>
      </c>
      <c r="D98" s="32">
        <f>SUM(D96:D97)</f>
        <v>32874670</v>
      </c>
      <c r="E98" s="32">
        <f>SUM(E96:E97)</f>
        <v>20635750</v>
      </c>
    </row>
    <row r="99" spans="2:3">
      <c r="B99" s="39"/>
      <c r="C99" s="39"/>
    </row>
    <row r="100" spans="2:5">
      <c r="B100" s="40"/>
      <c r="C100" s="41"/>
      <c r="D100" s="41"/>
      <c r="E100" s="41"/>
    </row>
    <row r="102" spans="2:3">
      <c r="B102" s="39"/>
      <c r="C102" s="39"/>
    </row>
    <row r="104" spans="1:5">
      <c r="A104" s="39"/>
      <c r="B104" s="39"/>
      <c r="C104" s="39"/>
      <c r="D104" s="39"/>
      <c r="E104" s="39"/>
    </row>
    <row r="105" spans="2:5">
      <c r="B105" s="39"/>
      <c r="C105" s="40"/>
      <c r="D105" s="40"/>
      <c r="E105" s="40"/>
    </row>
    <row r="106" spans="2:5">
      <c r="B106" s="39"/>
      <c r="C106" s="39"/>
      <c r="D106" s="39"/>
      <c r="E106" s="39"/>
    </row>
    <row r="107" spans="2:3">
      <c r="B107" s="39"/>
      <c r="C107" s="39"/>
    </row>
  </sheetData>
  <mergeCells count="3">
    <mergeCell ref="A2:E2"/>
    <mergeCell ref="A3:E3"/>
    <mergeCell ref="A6:A7"/>
  </mergeCells>
  <pageMargins left="0.590551181102362" right="0.551181102362205" top="0.236220472440945" bottom="0.236220472440945" header="0.196850393700787" footer="0.196850393700787"/>
  <pageSetup paperSize="9" scale="77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สงม. 1 (แก้ไขล่าสุด)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dcterms:created xsi:type="dcterms:W3CDTF">2019-08-18T06:05:00Z</dcterms:created>
  <cp:lastPrinted>2023-07-11T02:08:00Z</cp:lastPrinted>
  <dcterms:modified xsi:type="dcterms:W3CDTF">2023-09-26T06:32:07Z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290A71DC809A437287B3219D213C2070_12</vt:lpwstr>
  </property>
  <property fmtid="{D5CDD505-2E9C-101B-9397-08002B2CF9AE}" pid="3" name="KSOProductBuildVer">
    <vt:lpwstr>1054-12.2.0.13215</vt:lpwstr>
  </property>
</Properties>
</file>