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0" windowHeight="11760" firstSheet="1" activeTab="2"/>
  </bookViews>
  <sheets>
    <sheet name="สงม. 1" sheetId="10" state="hidden" r:id="rId1"/>
    <sheet name="แบบแนบท้าย" sheetId="9" r:id="rId2"/>
    <sheet name="สงม.1 แก้ไข" sheetId="11" r:id="rId3"/>
    <sheet name="Sheet2" sheetId="12" r:id="rId4"/>
  </sheets>
  <definedNames>
    <definedName name="_xlnm.Print_Area" localSheetId="0">'สงม. 1'!$A$1:$E$110</definedName>
    <definedName name="_xlnm.Print_Titles" localSheetId="0">'สงม. 1'!$1:$7</definedName>
    <definedName name="_xlnm.Print_Titles" localSheetId="2">'สงม.1 แก้ไข'!$1:$7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11"/>
  <c r="D98"/>
  <c r="C98"/>
  <c r="B98"/>
  <c r="E58"/>
  <c r="D58"/>
  <c r="C58"/>
  <c r="C8"/>
  <c r="B97"/>
  <c r="B96"/>
  <c r="B95"/>
  <c r="E94"/>
  <c r="D94"/>
  <c r="C94"/>
  <c r="B93"/>
  <c r="B92"/>
  <c r="E91"/>
  <c r="D91"/>
  <c r="C91"/>
  <c r="B88"/>
  <c r="B87"/>
  <c r="E86"/>
  <c r="D86"/>
  <c r="C86"/>
  <c r="B82"/>
  <c r="B81"/>
  <c r="E80"/>
  <c r="D80"/>
  <c r="C80"/>
  <c r="B80"/>
  <c r="B79"/>
  <c r="E78"/>
  <c r="D78"/>
  <c r="C78"/>
  <c r="B72"/>
  <c r="B71"/>
  <c r="B70"/>
  <c r="E69"/>
  <c r="D69"/>
  <c r="C69"/>
  <c r="B68"/>
  <c r="E67"/>
  <c r="D67"/>
  <c r="C67"/>
  <c r="B64"/>
  <c r="E63"/>
  <c r="D63"/>
  <c r="C63"/>
  <c r="B62"/>
  <c r="B61"/>
  <c r="E60"/>
  <c r="D60"/>
  <c r="C60"/>
  <c r="B59"/>
  <c r="B58" s="1"/>
  <c r="B57"/>
  <c r="E56"/>
  <c r="D56"/>
  <c r="C56"/>
  <c r="B53"/>
  <c r="E52"/>
  <c r="D52"/>
  <c r="C52"/>
  <c r="B51"/>
  <c r="B50" s="1"/>
  <c r="E50"/>
  <c r="D50"/>
  <c r="C50"/>
  <c r="B47"/>
  <c r="B46"/>
  <c r="E45"/>
  <c r="D45"/>
  <c r="C45"/>
  <c r="B44"/>
  <c r="B43"/>
  <c r="E42"/>
  <c r="D42"/>
  <c r="C42"/>
  <c r="B41"/>
  <c r="B40"/>
  <c r="E39"/>
  <c r="D39"/>
  <c r="C39"/>
  <c r="B38"/>
  <c r="B37"/>
  <c r="E36"/>
  <c r="D36"/>
  <c r="C36"/>
  <c r="B33"/>
  <c r="E32"/>
  <c r="E31" s="1"/>
  <c r="D32"/>
  <c r="D31" s="1"/>
  <c r="C32"/>
  <c r="B29"/>
  <c r="B28" s="1"/>
  <c r="E28"/>
  <c r="E27" s="1"/>
  <c r="D28"/>
  <c r="D27" s="1"/>
  <c r="C28"/>
  <c r="C27" s="1"/>
  <c r="B25"/>
  <c r="E24"/>
  <c r="E23" s="1"/>
  <c r="D24"/>
  <c r="D23" s="1"/>
  <c r="C24"/>
  <c r="C23" s="1"/>
  <c r="B24"/>
  <c r="B18"/>
  <c r="B17"/>
  <c r="B16"/>
  <c r="E15"/>
  <c r="D15"/>
  <c r="C15"/>
  <c r="B14"/>
  <c r="B13"/>
  <c r="E12"/>
  <c r="D12"/>
  <c r="C12"/>
  <c r="E109" i="10"/>
  <c r="D109"/>
  <c r="C109"/>
  <c r="B109"/>
  <c r="C80"/>
  <c r="B92"/>
  <c r="B67"/>
  <c r="E44"/>
  <c r="D44"/>
  <c r="C44"/>
  <c r="C40"/>
  <c r="B47"/>
  <c r="B43"/>
  <c r="C36"/>
  <c r="B39"/>
  <c r="B23"/>
  <c r="C14"/>
  <c r="C10"/>
  <c r="B13"/>
  <c r="B91"/>
  <c r="B107"/>
  <c r="B106"/>
  <c r="B105"/>
  <c r="B104"/>
  <c r="E99"/>
  <c r="D99"/>
  <c r="C99"/>
  <c r="B102"/>
  <c r="B101"/>
  <c r="B100"/>
  <c r="B96"/>
  <c r="B95"/>
  <c r="B94"/>
  <c r="B89"/>
  <c r="B88"/>
  <c r="B84"/>
  <c r="B83"/>
  <c r="B82"/>
  <c r="B80" s="1"/>
  <c r="B81"/>
  <c r="B79"/>
  <c r="B78"/>
  <c r="B77" s="1"/>
  <c r="B74"/>
  <c r="B73"/>
  <c r="B71"/>
  <c r="B69"/>
  <c r="B70"/>
  <c r="B66"/>
  <c r="B64"/>
  <c r="B63"/>
  <c r="B59"/>
  <c r="B58"/>
  <c r="B56"/>
  <c r="B55"/>
  <c r="B51"/>
  <c r="B50"/>
  <c r="B49"/>
  <c r="B46"/>
  <c r="B45"/>
  <c r="B42"/>
  <c r="B41"/>
  <c r="B38"/>
  <c r="B37"/>
  <c r="B33"/>
  <c r="B32"/>
  <c r="B28"/>
  <c r="B27"/>
  <c r="E14"/>
  <c r="D90" i="11" l="1"/>
  <c r="D35"/>
  <c r="C11"/>
  <c r="B15"/>
  <c r="E49"/>
  <c r="E77"/>
  <c r="E11"/>
  <c r="B12"/>
  <c r="B11" s="1"/>
  <c r="B27"/>
  <c r="D49"/>
  <c r="C49"/>
  <c r="B52"/>
  <c r="B36"/>
  <c r="D66"/>
  <c r="D77"/>
  <c r="C77"/>
  <c r="B86"/>
  <c r="B56"/>
  <c r="D55"/>
  <c r="B49"/>
  <c r="B32"/>
  <c r="B42"/>
  <c r="B45"/>
  <c r="B60"/>
  <c r="B63"/>
  <c r="C66"/>
  <c r="E66"/>
  <c r="B67"/>
  <c r="B91"/>
  <c r="B94"/>
  <c r="D11"/>
  <c r="C31"/>
  <c r="B31" s="1"/>
  <c r="B23"/>
  <c r="C35"/>
  <c r="E35"/>
  <c r="B39"/>
  <c r="B69"/>
  <c r="B78"/>
  <c r="E55"/>
  <c r="E90"/>
  <c r="C55"/>
  <c r="C90"/>
  <c r="B36" i="10"/>
  <c r="B44"/>
  <c r="B40"/>
  <c r="B99"/>
  <c r="B21"/>
  <c r="B48"/>
  <c r="B26"/>
  <c r="B18"/>
  <c r="B66" i="11" l="1"/>
  <c r="B55"/>
  <c r="B77"/>
  <c r="B35"/>
  <c r="B90"/>
  <c r="B17" i="10"/>
  <c r="B16"/>
  <c r="B12"/>
  <c r="B11"/>
  <c r="B10" s="1"/>
  <c r="E103" l="1"/>
  <c r="D103"/>
  <c r="C103"/>
  <c r="E93"/>
  <c r="D93"/>
  <c r="C93"/>
  <c r="E90"/>
  <c r="D90"/>
  <c r="C90"/>
  <c r="E87"/>
  <c r="D87"/>
  <c r="C87"/>
  <c r="E80"/>
  <c r="D80"/>
  <c r="E77"/>
  <c r="D77"/>
  <c r="C77"/>
  <c r="E72"/>
  <c r="D72"/>
  <c r="C72"/>
  <c r="E68"/>
  <c r="D68"/>
  <c r="C68"/>
  <c r="E65"/>
  <c r="D65"/>
  <c r="C65"/>
  <c r="E62"/>
  <c r="D62"/>
  <c r="C62"/>
  <c r="E57"/>
  <c r="D57"/>
  <c r="C57"/>
  <c r="E54"/>
  <c r="D54"/>
  <c r="C54"/>
  <c r="E48"/>
  <c r="D48"/>
  <c r="C48"/>
  <c r="E40"/>
  <c r="D40"/>
  <c r="E36"/>
  <c r="D36"/>
  <c r="E31"/>
  <c r="E30" s="1"/>
  <c r="D31"/>
  <c r="D30" s="1"/>
  <c r="C31"/>
  <c r="E26"/>
  <c r="E25" s="1"/>
  <c r="D26"/>
  <c r="C26"/>
  <c r="C25" s="1"/>
  <c r="D25"/>
  <c r="E21"/>
  <c r="E20" s="1"/>
  <c r="D21"/>
  <c r="D20" s="1"/>
  <c r="C21"/>
  <c r="C20" s="1"/>
  <c r="D14"/>
  <c r="E10"/>
  <c r="E9" s="1"/>
  <c r="D10"/>
  <c r="B103" l="1"/>
  <c r="B62"/>
  <c r="B72"/>
  <c r="E76"/>
  <c r="D9"/>
  <c r="B14"/>
  <c r="B20"/>
  <c r="E35"/>
  <c r="D61"/>
  <c r="C98"/>
  <c r="D53"/>
  <c r="B9"/>
  <c r="C9"/>
  <c r="C30"/>
  <c r="B30" s="1"/>
  <c r="B31"/>
  <c r="E53"/>
  <c r="D76"/>
  <c r="C76"/>
  <c r="D86"/>
  <c r="D98"/>
  <c r="D35"/>
  <c r="C35"/>
  <c r="B25"/>
  <c r="C61"/>
  <c r="E98"/>
  <c r="E86"/>
  <c r="C86"/>
  <c r="E61"/>
  <c r="C53"/>
  <c r="B93"/>
  <c r="B90"/>
  <c r="B87"/>
  <c r="B68"/>
  <c r="B65"/>
  <c r="B57"/>
  <c r="B54"/>
  <c r="E108" l="1"/>
  <c r="E110" s="1"/>
  <c r="B61"/>
  <c r="D108"/>
  <c r="D110" s="1"/>
  <c r="C108"/>
  <c r="C110" s="1"/>
  <c r="B76"/>
  <c r="B98"/>
  <c r="B86"/>
  <c r="B53"/>
  <c r="B35"/>
  <c r="B108" l="1"/>
  <c r="B110" s="1"/>
  <c r="D112" s="1"/>
  <c r="E112" l="1"/>
  <c r="C112"/>
</calcChain>
</file>

<file path=xl/sharedStrings.xml><?xml version="1.0" encoding="utf-8"?>
<sst xmlns="http://schemas.openxmlformats.org/spreadsheetml/2006/main" count="259" uniqueCount="80">
  <si>
    <t>รวมทั้งสิ้น</t>
  </si>
  <si>
    <t>แผน</t>
  </si>
  <si>
    <t>งวดที่ 1 (ต.ค. - ม.ค.)</t>
  </si>
  <si>
    <t>งวดที่ 2 (ก.พ. - พ.ค.)</t>
  </si>
  <si>
    <t>งวดที่ 3 (มิ.ย. - ก.ย.)</t>
  </si>
  <si>
    <t xml:space="preserve">ตำแหน่ง : </t>
  </si>
  <si>
    <t>หน่วย : บาท</t>
  </si>
  <si>
    <t>diff</t>
  </si>
  <si>
    <t>วัน/เดือน/ปี   :                                   โทร : 02-982-2087 หรือ 7418</t>
  </si>
  <si>
    <t>ผู้รายงาน : ………...………………………………...…..</t>
  </si>
  <si>
    <t xml:space="preserve">            (                                     )</t>
  </si>
  <si>
    <t>หัวหน้าหน่วยงาน  : ..........................................................</t>
  </si>
  <si>
    <t xml:space="preserve">       (                                    )</t>
  </si>
  <si>
    <t>ผู้พิจารณา : ........................................................</t>
  </si>
  <si>
    <t xml:space="preserve">             (                                  )</t>
  </si>
  <si>
    <t xml:space="preserve">     (                                     )</t>
  </si>
  <si>
    <t xml:space="preserve">ผู้ให้ความเห็นชอบ  : ........................................................... </t>
  </si>
  <si>
    <t>วัน/เดือน/ปี   :                                  โทร:</t>
  </si>
  <si>
    <t>วัน/เดือน/ปี   :                            โทร:  02-576-1387 หรือ 7400,7401</t>
  </si>
  <si>
    <t>วัน/เดือน/ปี   :                            โทร:</t>
  </si>
  <si>
    <t>ฝ่าย/งาน/โครงการตามแผนยุทธศาสตร์/งบรายจ่าย</t>
  </si>
  <si>
    <t>ฝ่ายปกครอง</t>
  </si>
  <si>
    <t>งานที่ 1 : อำนวยการและบริหารสำนักงานเขต</t>
  </si>
  <si>
    <t>งานที่ 2 : ปกครอง</t>
  </si>
  <si>
    <t xml:space="preserve">                 1) งบบุคลากร</t>
  </si>
  <si>
    <t xml:space="preserve">                 2) งบดำเนินงาน</t>
  </si>
  <si>
    <t xml:space="preserve">                 3) งบรายจ่ายอื่น</t>
  </si>
  <si>
    <t>ฝ่ายทะเบียน</t>
  </si>
  <si>
    <t>งานที่ 1 : บริหารทั่วไปและบริการทะเบียน</t>
  </si>
  <si>
    <t>ฝ่ายการคลัง</t>
  </si>
  <si>
    <t>งานที่ 1 : บริหารงานทั่วไปและบริหารการคลัง</t>
  </si>
  <si>
    <t>ฝ่ายรายได้</t>
  </si>
  <si>
    <t>งานที่ 1 : บริหารงานทั่วไปและจัดเก็บรายได้</t>
  </si>
  <si>
    <t>ฝ่ายรักษาความสะอาดและสวนสาธารณะ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</si>
  <si>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</si>
  <si>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</si>
  <si>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</si>
  <si>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</si>
  <si>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ฝ่ายเทศกิจ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</si>
  <si>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</si>
  <si>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</si>
  <si>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ฝ่ายโยธา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</si>
  <si>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</si>
  <si>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</si>
  <si>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</si>
  <si>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</si>
  <si>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ฝ่ายพัฒนาชุมชนและสวัสดิการสังคม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</si>
  <si>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</si>
  <si>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</si>
  <si>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ฝ่ายสิ่งแวดล้อมและสุขาภิบาล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</si>
  <si>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</si>
  <si>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</si>
  <si>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</si>
  <si>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ฝ่ายการศึกษา</t>
  </si>
  <si>
    <t>งานที่ 1 : บริหารทั่วไปฝ่ายการศึกษา</t>
  </si>
  <si>
    <t>งานที่ 2 : งบประมาณโรงเรียน</t>
  </si>
  <si>
    <t xml:space="preserve">                 4) งบรายจ่ายอื่น</t>
  </si>
  <si>
    <t xml:space="preserve">                 3) งบอุดหนุน</t>
  </si>
  <si>
    <t>งบประมาณตามโครงสร้างงาน</t>
  </si>
  <si>
    <t>รวมงบประมาณตามโครงสร้างงาน</t>
  </si>
  <si>
    <t>หน่วยงาน : สำนักงานเขตหนองแขม</t>
  </si>
  <si>
    <t xml:space="preserve"> </t>
  </si>
  <si>
    <t xml:space="preserve">                 3) รายจ่ายอื่น</t>
  </si>
  <si>
    <t>แผนการปฏิบัติงานและการใช้จ่ายงบประมาณรายจ่ายประจำปีงบประมาณ พ.ศ. 2566</t>
  </si>
  <si>
    <t>โครงการตามแผนยุทธศาสตร์</t>
  </si>
  <si>
    <t xml:space="preserve">                 1) งบรายจ่ายอื่น</t>
  </si>
  <si>
    <t>แผนการปฏิบัติงานและการใช้จ่ายงบประมาณประจำปีงบประมาณ พ.ศ. 2566</t>
  </si>
  <si>
    <t>งานรายจ่ายบุคลากร</t>
  </si>
  <si>
    <t xml:space="preserve">                 1) งบดำเนินงาน</t>
  </si>
  <si>
    <t xml:space="preserve">                 2) งบรายจ่ายอื่น</t>
  </si>
  <si>
    <t xml:space="preserve">                  1) งบดำเนินงาน</t>
  </si>
  <si>
    <t xml:space="preserve">                 2) รายจ่ายอื่น</t>
  </si>
  <si>
    <t xml:space="preserve">                 2) งบอุดหนุน</t>
  </si>
  <si>
    <t>ค่าใช้จ่ายโครงการอาสาสมัครกรุงเทพมหานครด้านการป้องกัน</t>
  </si>
  <si>
    <t>และแก้ไขปัญหายาและสารเสพติด</t>
  </si>
  <si>
    <t>โครงการตามแผนยุทธศาสตร์บูรณาการ</t>
  </si>
  <si>
    <t>ค่าใช้จ่ายในการจัดสวัสดิการ การสงเคราะห์ช่วยเหลือเด็ก สตรี</t>
  </si>
  <si>
    <t>ครอบครัว ผู้ด้วยโอกาส ผู้สูงอายุและคนพิการ</t>
  </si>
  <si>
    <t>ค่าใช้จ่ายโครงการกรุงเทพฯ เมืองอาหารปลอดภัย</t>
  </si>
  <si>
    <t>ค่าใช้จ่ายโครงการกรุงเทพมหานครเขตปลอดบุหรี่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</si>
</sst>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.0000_-;\-* #,##0.0000_-;_-* &quot;-&quot;??_-;_-@_-"/>
  </numFmts>
  <fonts count="8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2"/>
    </xf>
    <xf numFmtId="0" fontId="5" fillId="0" borderId="0" xfId="0" applyFont="1"/>
    <xf numFmtId="0" fontId="5" fillId="0" borderId="0" xfId="0" applyFont="1" applyAlignment="1">
      <alignment vertical="top" wrapText="1"/>
    </xf>
    <xf numFmtId="49" fontId="5" fillId="0" borderId="6" xfId="0" applyNumberFormat="1" applyFont="1" applyBorder="1" applyAlignment="1">
      <alignment vertical="top"/>
    </xf>
    <xf numFmtId="0" fontId="5" fillId="0" borderId="6" xfId="0" applyFont="1" applyBorder="1"/>
    <xf numFmtId="0" fontId="5" fillId="0" borderId="4" xfId="0" applyFont="1" applyBorder="1"/>
    <xf numFmtId="0" fontId="5" fillId="0" borderId="8" xfId="0" applyFont="1" applyBorder="1"/>
    <xf numFmtId="49" fontId="5" fillId="0" borderId="0" xfId="0" applyNumberFormat="1" applyFont="1" applyBorder="1" applyAlignment="1">
      <alignment vertical="top"/>
    </xf>
    <xf numFmtId="0" fontId="5" fillId="0" borderId="0" xfId="0" applyFont="1" applyBorder="1"/>
    <xf numFmtId="0" fontId="5" fillId="0" borderId="9" xfId="0" applyFont="1" applyBorder="1"/>
    <xf numFmtId="49" fontId="5" fillId="0" borderId="0" xfId="0" applyNumberFormat="1" applyFont="1" applyAlignment="1">
      <alignment vertical="top"/>
    </xf>
    <xf numFmtId="0" fontId="4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7" fontId="2" fillId="0" borderId="0" xfId="0" applyNumberFormat="1" applyFont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188" fontId="1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87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43" fontId="2" fillId="4" borderId="1" xfId="1" applyFont="1" applyFill="1" applyBorder="1" applyAlignment="1">
      <alignment horizontal="center" vertical="center"/>
    </xf>
    <xf numFmtId="187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5" borderId="1" xfId="1" applyFont="1" applyFill="1" applyBorder="1" applyAlignment="1">
      <alignment horizontal="center" vertical="center"/>
    </xf>
    <xf numFmtId="187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43" fontId="1" fillId="5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2" fillId="4" borderId="1" xfId="0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 indent="6"/>
    </xf>
    <xf numFmtId="0" fontId="5" fillId="0" borderId="0" xfId="0" applyFont="1" applyBorder="1" applyAlignment="1">
      <alignment horizontal="left" indent="6"/>
    </xf>
    <xf numFmtId="0" fontId="5" fillId="0" borderId="9" xfId="0" applyFont="1" applyBorder="1" applyAlignment="1">
      <alignment horizontal="left" indent="6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horizontal="left" indent="7"/>
    </xf>
    <xf numFmtId="0" fontId="5" fillId="0" borderId="0" xfId="0" applyFont="1" applyBorder="1" applyAlignment="1">
      <alignment horizontal="left" indent="7"/>
    </xf>
    <xf numFmtId="0" fontId="5" fillId="0" borderId="9" xfId="0" applyFont="1" applyBorder="1" applyAlignment="1">
      <alignment horizontal="left" indent="7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203200</xdr:colOff>
      <xdr:row>0</xdr:row>
      <xdr:rowOff>10572</xdr:rowOff>
    </xdr:from>
    <xdr:to>
      <xdr:col>4</xdr:col>
      <xdr:colOff>1322915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="" xmlns:a16="http://schemas.microsoft.com/office/drawing/2014/main" id="{5EBC3691-0AB8-4A26-BD5E-1BFB3EA9EB88}"/>
            </a:ext>
          </a:extLst>
        </xdr:cNvPr>
        <xdr:cNvSpPr txBox="1"/>
      </xdr:nvSpPr>
      <xdr:spPr>
        <a:xfrm>
          <a:off x="7730067" y="10572"/>
          <a:ext cx="1119715" cy="63373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203200</xdr:colOff>
      <xdr:row>0</xdr:row>
      <xdr:rowOff>10572</xdr:rowOff>
    </xdr:from>
    <xdr:to>
      <xdr:col>4</xdr:col>
      <xdr:colOff>1322915</xdr:colOff>
      <xdr:row>2</xdr:row>
      <xdr:rowOff>102435</xdr:rowOff>
    </xdr:to>
    <xdr:sp macro="" textlink="">
      <xdr:nvSpPr>
        <xdr:cNvPr id="2" name="TextBox 2">
          <a:extLst>
            <a:ext uri="{FF2B5EF4-FFF2-40B4-BE49-F238E27FC236}">
              <a16:creationId xmlns="" xmlns:a16="http://schemas.microsoft.com/office/drawing/2014/main" id="{5EBC3691-0AB8-4A26-BD5E-1BFB3EA9EB88}"/>
            </a:ext>
          </a:extLst>
        </xdr:cNvPr>
        <xdr:cNvSpPr txBox="1"/>
      </xdr:nvSpPr>
      <xdr:spPr>
        <a:xfrm>
          <a:off x="7747000" y="10572"/>
          <a:ext cx="1119715" cy="70146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1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view="pageBreakPreview" topLeftCell="A97" zoomScale="90" zoomScaleNormal="90" zoomScaleSheetLayoutView="90" workbookViewId="0">
      <selection activeCell="G16" sqref="G16"/>
    </sheetView>
  </sheetViews>
  <sheetFormatPr defaultColWidth="9" defaultRowHeight="24" outlineLevelRow="1"/>
  <cols>
    <col min="1" max="1" width="46.125" style="1" customWidth="1"/>
    <col min="2" max="5" width="17.625" style="1" customWidth="1"/>
    <col min="6" max="6" width="16.375" style="1" customWidth="1"/>
    <col min="7" max="16384" width="9" style="1"/>
  </cols>
  <sheetData>
    <row r="2" spans="1:6">
      <c r="A2" s="47" t="s">
        <v>63</v>
      </c>
      <c r="B2" s="47"/>
      <c r="C2" s="47"/>
      <c r="D2" s="47"/>
      <c r="E2" s="47"/>
    </row>
    <row r="3" spans="1:6">
      <c r="A3" s="47" t="s">
        <v>60</v>
      </c>
      <c r="B3" s="47"/>
      <c r="C3" s="47"/>
      <c r="D3" s="47"/>
      <c r="E3" s="47"/>
    </row>
    <row r="4" spans="1:6" ht="19.5" customHeight="1"/>
    <row r="5" spans="1:6" ht="19.5" customHeight="1">
      <c r="E5" s="19" t="s">
        <v>6</v>
      </c>
    </row>
    <row r="6" spans="1:6">
      <c r="A6" s="48" t="s">
        <v>20</v>
      </c>
      <c r="B6" s="18" t="s">
        <v>0</v>
      </c>
      <c r="C6" s="18" t="s">
        <v>2</v>
      </c>
      <c r="D6" s="18" t="s">
        <v>3</v>
      </c>
      <c r="E6" s="18" t="s">
        <v>4</v>
      </c>
    </row>
    <row r="7" spans="1:6">
      <c r="A7" s="48"/>
      <c r="B7" s="18" t="s">
        <v>1</v>
      </c>
      <c r="C7" s="18" t="s">
        <v>1</v>
      </c>
      <c r="D7" s="18" t="s">
        <v>1</v>
      </c>
      <c r="E7" s="18" t="s">
        <v>1</v>
      </c>
      <c r="F7" s="1" t="s">
        <v>7</v>
      </c>
    </row>
    <row r="8" spans="1:6" s="16" customFormat="1">
      <c r="A8" s="26" t="s">
        <v>21</v>
      </c>
      <c r="B8" s="21"/>
      <c r="C8" s="21"/>
      <c r="D8" s="21"/>
      <c r="E8" s="21"/>
      <c r="F8" s="20"/>
    </row>
    <row r="9" spans="1:6" s="34" customFormat="1">
      <c r="A9" s="31" t="s">
        <v>58</v>
      </c>
      <c r="B9" s="32">
        <f>SUM(B10+B14)</f>
        <v>7279050</v>
      </c>
      <c r="C9" s="32">
        <f t="shared" ref="C9:E9" si="0">SUM(C10+C14)</f>
        <v>6171700</v>
      </c>
      <c r="D9" s="32">
        <f t="shared" si="0"/>
        <v>1066250</v>
      </c>
      <c r="E9" s="32">
        <f t="shared" si="0"/>
        <v>41100</v>
      </c>
      <c r="F9" s="33"/>
    </row>
    <row r="10" spans="1:6" s="29" customFormat="1">
      <c r="A10" s="2" t="s">
        <v>22</v>
      </c>
      <c r="B10" s="22">
        <f>SUM(B11:B13)</f>
        <v>5194350</v>
      </c>
      <c r="C10" s="22">
        <f>SUM(C11:C13)</f>
        <v>4322000</v>
      </c>
      <c r="D10" s="22">
        <f t="shared" ref="D10:E10" si="1">SUM(D11:D12)</f>
        <v>831250</v>
      </c>
      <c r="E10" s="22">
        <f t="shared" si="1"/>
        <v>41100</v>
      </c>
      <c r="F10" s="28"/>
    </row>
    <row r="11" spans="1:6">
      <c r="A11" s="17" t="s">
        <v>24</v>
      </c>
      <c r="B11" s="23">
        <f t="shared" ref="B11:B17" si="2">SUM(C11:E11)</f>
        <v>50400</v>
      </c>
      <c r="C11" s="23">
        <v>50400</v>
      </c>
      <c r="D11" s="23">
        <v>0</v>
      </c>
      <c r="E11" s="23">
        <v>0</v>
      </c>
      <c r="F11" s="20"/>
    </row>
    <row r="12" spans="1:6" outlineLevel="1">
      <c r="A12" s="17" t="s">
        <v>25</v>
      </c>
      <c r="B12" s="23">
        <f t="shared" si="2"/>
        <v>4755650</v>
      </c>
      <c r="C12" s="23">
        <v>3883300</v>
      </c>
      <c r="D12" s="23">
        <v>831250</v>
      </c>
      <c r="E12" s="23">
        <v>41100</v>
      </c>
      <c r="F12" s="20"/>
    </row>
    <row r="13" spans="1:6" outlineLevel="1">
      <c r="A13" s="17" t="s">
        <v>26</v>
      </c>
      <c r="B13" s="23">
        <f t="shared" ref="B13" si="3">SUM(C13:E13)</f>
        <v>388300</v>
      </c>
      <c r="C13" s="23">
        <v>388300</v>
      </c>
      <c r="D13" s="23">
        <v>0</v>
      </c>
      <c r="E13" s="23">
        <v>0</v>
      </c>
      <c r="F13" s="20"/>
    </row>
    <row r="14" spans="1:6" s="30" customFormat="1" outlineLevel="1">
      <c r="A14" s="2" t="s">
        <v>23</v>
      </c>
      <c r="B14" s="22">
        <f t="shared" si="2"/>
        <v>2084700</v>
      </c>
      <c r="C14" s="22">
        <f>SUM(C16:C17)</f>
        <v>1849700</v>
      </c>
      <c r="D14" s="22">
        <f t="shared" ref="D14" si="4">SUM(D15:D18)</f>
        <v>235000</v>
      </c>
      <c r="E14" s="22">
        <f>SUM(E15:E18)</f>
        <v>0</v>
      </c>
      <c r="F14" s="28"/>
    </row>
    <row r="15" spans="1:6" outlineLevel="1">
      <c r="A15" s="17" t="s">
        <v>24</v>
      </c>
      <c r="B15" s="23">
        <v>0</v>
      </c>
      <c r="C15" s="23">
        <v>0</v>
      </c>
      <c r="D15" s="23">
        <v>0</v>
      </c>
      <c r="E15" s="23">
        <v>0</v>
      </c>
      <c r="F15" s="20"/>
    </row>
    <row r="16" spans="1:6" outlineLevel="1">
      <c r="A16" s="17" t="s">
        <v>25</v>
      </c>
      <c r="B16" s="23">
        <f t="shared" si="2"/>
        <v>691200</v>
      </c>
      <c r="C16" s="23">
        <v>691200</v>
      </c>
      <c r="D16" s="23">
        <v>0</v>
      </c>
      <c r="E16" s="23">
        <v>0</v>
      </c>
      <c r="F16" s="20"/>
    </row>
    <row r="17" spans="1:7" outlineLevel="1">
      <c r="A17" s="17" t="s">
        <v>26</v>
      </c>
      <c r="B17" s="23">
        <f t="shared" si="2"/>
        <v>1393500</v>
      </c>
      <c r="C17" s="23">
        <v>1158500</v>
      </c>
      <c r="D17" s="23">
        <v>235000</v>
      </c>
      <c r="E17" s="23">
        <v>0</v>
      </c>
      <c r="F17" s="20"/>
    </row>
    <row r="18" spans="1:7" s="34" customFormat="1" outlineLevel="1">
      <c r="A18" s="35" t="s">
        <v>64</v>
      </c>
      <c r="B18" s="32">
        <f>SUM(C18:E18)</f>
        <v>108500</v>
      </c>
      <c r="C18" s="32">
        <v>108500</v>
      </c>
      <c r="D18" s="32">
        <v>0</v>
      </c>
      <c r="E18" s="32">
        <v>0</v>
      </c>
      <c r="F18" s="33"/>
    </row>
    <row r="19" spans="1:7" outlineLevel="1">
      <c r="A19" s="26" t="s">
        <v>27</v>
      </c>
      <c r="B19" s="21"/>
      <c r="C19" s="21"/>
      <c r="D19" s="21"/>
      <c r="E19" s="21"/>
      <c r="F19" s="20" t="s">
        <v>61</v>
      </c>
    </row>
    <row r="20" spans="1:7" s="34" customFormat="1">
      <c r="A20" s="31" t="s">
        <v>58</v>
      </c>
      <c r="B20" s="32">
        <f>SUM(C20:E20)</f>
        <v>1817300</v>
      </c>
      <c r="C20" s="32">
        <f t="shared" ref="C20:E20" si="5">C21</f>
        <v>1425300</v>
      </c>
      <c r="D20" s="32">
        <f t="shared" si="5"/>
        <v>248900</v>
      </c>
      <c r="E20" s="32">
        <f t="shared" si="5"/>
        <v>143100</v>
      </c>
      <c r="F20" s="33"/>
    </row>
    <row r="21" spans="1:7" s="30" customFormat="1" outlineLevel="1">
      <c r="A21" s="2" t="s">
        <v>28</v>
      </c>
      <c r="B21" s="22">
        <f>SUM(B22:B23)</f>
        <v>1817300</v>
      </c>
      <c r="C21" s="22">
        <f t="shared" ref="C21:E21" si="6">SUM(C22:C23)</f>
        <v>1425300</v>
      </c>
      <c r="D21" s="22">
        <f t="shared" si="6"/>
        <v>248900</v>
      </c>
      <c r="E21" s="22">
        <f t="shared" si="6"/>
        <v>143100</v>
      </c>
      <c r="F21" s="28"/>
    </row>
    <row r="22" spans="1:7" outlineLevel="1">
      <c r="A22" s="17" t="s">
        <v>24</v>
      </c>
      <c r="B22" s="23">
        <v>0</v>
      </c>
      <c r="C22" s="23">
        <v>0</v>
      </c>
      <c r="D22" s="23">
        <v>0</v>
      </c>
      <c r="E22" s="23">
        <v>0</v>
      </c>
      <c r="F22" s="20"/>
    </row>
    <row r="23" spans="1:7" outlineLevel="1">
      <c r="A23" s="17" t="s">
        <v>25</v>
      </c>
      <c r="B23" s="23">
        <f>SUM(C23:E23)</f>
        <v>1817300</v>
      </c>
      <c r="C23" s="23">
        <v>1425300</v>
      </c>
      <c r="D23" s="23">
        <v>248900</v>
      </c>
      <c r="E23" s="23">
        <v>143100</v>
      </c>
      <c r="F23" s="20"/>
    </row>
    <row r="24" spans="1:7" outlineLevel="1">
      <c r="A24" s="26" t="s">
        <v>29</v>
      </c>
      <c r="B24" s="21"/>
      <c r="C24" s="21"/>
      <c r="D24" s="21"/>
      <c r="E24" s="21"/>
      <c r="F24" s="20"/>
    </row>
    <row r="25" spans="1:7" s="34" customFormat="1">
      <c r="A25" s="31" t="s">
        <v>58</v>
      </c>
      <c r="B25" s="32">
        <f>SUM(C25:E25)</f>
        <v>662700</v>
      </c>
      <c r="C25" s="32">
        <f t="shared" ref="C25:E25" si="7">C26</f>
        <v>294800</v>
      </c>
      <c r="D25" s="32">
        <f t="shared" si="7"/>
        <v>248900</v>
      </c>
      <c r="E25" s="32">
        <f t="shared" si="7"/>
        <v>119000</v>
      </c>
      <c r="F25" s="33"/>
    </row>
    <row r="26" spans="1:7" s="30" customFormat="1" outlineLevel="1">
      <c r="A26" s="2" t="s">
        <v>30</v>
      </c>
      <c r="B26" s="22">
        <f>SUM(B27:B28)</f>
        <v>662700</v>
      </c>
      <c r="C26" s="22">
        <f t="shared" ref="C26:E26" si="8">SUM(C27:C28)</f>
        <v>294800</v>
      </c>
      <c r="D26" s="22">
        <f t="shared" si="8"/>
        <v>248900</v>
      </c>
      <c r="E26" s="22">
        <f t="shared" si="8"/>
        <v>119000</v>
      </c>
      <c r="F26" s="28"/>
    </row>
    <row r="27" spans="1:7" outlineLevel="1">
      <c r="A27" s="17" t="s">
        <v>24</v>
      </c>
      <c r="B27" s="23">
        <f>SUM(C27:E27)</f>
        <v>135200</v>
      </c>
      <c r="C27" s="23">
        <v>135200</v>
      </c>
      <c r="D27" s="23">
        <v>0</v>
      </c>
      <c r="E27" s="23">
        <v>0</v>
      </c>
      <c r="F27" s="20"/>
      <c r="G27" s="1" t="s">
        <v>61</v>
      </c>
    </row>
    <row r="28" spans="1:7" outlineLevel="1">
      <c r="A28" s="17" t="s">
        <v>25</v>
      </c>
      <c r="B28" s="23">
        <f>SUM(C28:E28)</f>
        <v>527500</v>
      </c>
      <c r="C28" s="23">
        <v>159600</v>
      </c>
      <c r="D28" s="23">
        <v>248900</v>
      </c>
      <c r="E28" s="23">
        <v>119000</v>
      </c>
      <c r="F28" s="20"/>
    </row>
    <row r="29" spans="1:7" outlineLevel="1">
      <c r="A29" s="26" t="s">
        <v>31</v>
      </c>
      <c r="B29" s="21"/>
      <c r="C29" s="21"/>
      <c r="D29" s="21"/>
      <c r="E29" s="21"/>
      <c r="F29" s="20"/>
    </row>
    <row r="30" spans="1:7" s="34" customFormat="1">
      <c r="A30" s="31" t="s">
        <v>58</v>
      </c>
      <c r="B30" s="32">
        <f>SUM(C30:E30)</f>
        <v>509300</v>
      </c>
      <c r="C30" s="32">
        <f t="shared" ref="C30:E30" si="9">C31</f>
        <v>394400</v>
      </c>
      <c r="D30" s="32">
        <f t="shared" si="9"/>
        <v>114900</v>
      </c>
      <c r="E30" s="32">
        <f t="shared" si="9"/>
        <v>0</v>
      </c>
      <c r="F30" s="33"/>
    </row>
    <row r="31" spans="1:7" s="30" customFormat="1" outlineLevel="1">
      <c r="A31" s="2" t="s">
        <v>32</v>
      </c>
      <c r="B31" s="22">
        <f>SUM(C31:E31)</f>
        <v>509300</v>
      </c>
      <c r="C31" s="22">
        <f t="shared" ref="C31:E31" si="10">SUM(C32:C33)</f>
        <v>394400</v>
      </c>
      <c r="D31" s="22">
        <f t="shared" si="10"/>
        <v>114900</v>
      </c>
      <c r="E31" s="22">
        <f t="shared" si="10"/>
        <v>0</v>
      </c>
      <c r="F31" s="28"/>
    </row>
    <row r="32" spans="1:7" outlineLevel="1">
      <c r="A32" s="17" t="s">
        <v>24</v>
      </c>
      <c r="B32" s="23">
        <f>SUM(C32:E32)</f>
        <v>0</v>
      </c>
      <c r="C32" s="23">
        <v>0</v>
      </c>
      <c r="D32" s="23">
        <v>0</v>
      </c>
      <c r="E32" s="23">
        <v>0</v>
      </c>
      <c r="F32" s="20"/>
    </row>
    <row r="33" spans="1:7" outlineLevel="1">
      <c r="A33" s="17" t="s">
        <v>25</v>
      </c>
      <c r="B33" s="23">
        <f>SUM(C33:E33)</f>
        <v>509300</v>
      </c>
      <c r="C33" s="23">
        <v>394400</v>
      </c>
      <c r="D33" s="23">
        <v>114900</v>
      </c>
      <c r="E33" s="23">
        <v>0</v>
      </c>
      <c r="F33" s="20"/>
    </row>
    <row r="34" spans="1:7" outlineLevel="1">
      <c r="A34" s="26" t="s">
        <v>33</v>
      </c>
      <c r="B34" s="21"/>
      <c r="C34" s="21"/>
      <c r="D34" s="21"/>
      <c r="E34" s="21"/>
      <c r="F34" s="20"/>
    </row>
    <row r="35" spans="1:7" s="34" customFormat="1">
      <c r="A35" s="31" t="s">
        <v>58</v>
      </c>
      <c r="B35" s="32">
        <f>B36+B40+B44+B48</f>
        <v>22818900</v>
      </c>
      <c r="C35" s="32">
        <f t="shared" ref="C35:E35" si="11">C36+C40+C44+C48</f>
        <v>13219040</v>
      </c>
      <c r="D35" s="32">
        <f t="shared" si="11"/>
        <v>6016440</v>
      </c>
      <c r="E35" s="32">
        <f t="shared" si="11"/>
        <v>3583420</v>
      </c>
      <c r="F35" s="33"/>
    </row>
    <row r="36" spans="1:7" s="30" customFormat="1" outlineLevel="1">
      <c r="A36" s="2" t="s">
        <v>34</v>
      </c>
      <c r="B36" s="22">
        <f>SUM(B37:B39)</f>
        <v>13107600</v>
      </c>
      <c r="C36" s="22">
        <f>SUM(C37:C39)</f>
        <v>7337940</v>
      </c>
      <c r="D36" s="22">
        <f t="shared" ref="D36:E36" si="12">SUM(D37:D38)</f>
        <v>3409740</v>
      </c>
      <c r="E36" s="22">
        <f t="shared" si="12"/>
        <v>2359920</v>
      </c>
      <c r="F36" s="28"/>
    </row>
    <row r="37" spans="1:7" outlineLevel="1">
      <c r="A37" s="17" t="s">
        <v>24</v>
      </c>
      <c r="B37" s="23">
        <f>SUM(C37:E37)</f>
        <v>1803600</v>
      </c>
      <c r="C37" s="23">
        <v>1803600</v>
      </c>
      <c r="D37" s="23">
        <v>0</v>
      </c>
      <c r="E37" s="23">
        <v>0</v>
      </c>
      <c r="F37" s="20"/>
    </row>
    <row r="38" spans="1:7" outlineLevel="1">
      <c r="A38" s="17" t="s">
        <v>25</v>
      </c>
      <c r="B38" s="23">
        <f>SUM(C38:E38)</f>
        <v>10138000</v>
      </c>
      <c r="C38" s="23">
        <v>4368340</v>
      </c>
      <c r="D38" s="23">
        <v>3409740</v>
      </c>
      <c r="E38" s="23">
        <v>2359920</v>
      </c>
      <c r="F38" s="20"/>
    </row>
    <row r="39" spans="1:7" outlineLevel="1">
      <c r="A39" s="17" t="s">
        <v>26</v>
      </c>
      <c r="B39" s="23">
        <f t="shared" ref="B39" si="13">SUM(C39:E39)</f>
        <v>1166000</v>
      </c>
      <c r="C39" s="23">
        <v>1166000</v>
      </c>
      <c r="D39" s="23">
        <v>0</v>
      </c>
      <c r="E39" s="23">
        <v>0</v>
      </c>
      <c r="F39" s="20"/>
    </row>
    <row r="40" spans="1:7" s="30" customFormat="1" outlineLevel="1">
      <c r="A40" s="2" t="s">
        <v>35</v>
      </c>
      <c r="B40" s="22">
        <f>SUM(B41:B43)</f>
        <v>718400</v>
      </c>
      <c r="C40" s="22">
        <f>SUM(C42:C43)</f>
        <v>618300</v>
      </c>
      <c r="D40" s="22">
        <f t="shared" ref="D40:E40" si="14">SUM(D41:D42)</f>
        <v>100100</v>
      </c>
      <c r="E40" s="22">
        <f t="shared" si="14"/>
        <v>0</v>
      </c>
      <c r="F40" s="28"/>
    </row>
    <row r="41" spans="1:7" outlineLevel="1">
      <c r="A41" s="17" t="s">
        <v>24</v>
      </c>
      <c r="B41" s="23">
        <f>SUM(C41:E41)</f>
        <v>0</v>
      </c>
      <c r="C41" s="23">
        <v>0</v>
      </c>
      <c r="D41" s="23">
        <v>0</v>
      </c>
      <c r="E41" s="23">
        <v>0</v>
      </c>
      <c r="F41" s="20"/>
    </row>
    <row r="42" spans="1:7" outlineLevel="1">
      <c r="A42" s="17" t="s">
        <v>25</v>
      </c>
      <c r="B42" s="23">
        <f>SUM(C42:E42)</f>
        <v>668400</v>
      </c>
      <c r="C42" s="23">
        <v>568300</v>
      </c>
      <c r="D42" s="23">
        <v>100100</v>
      </c>
      <c r="E42" s="23">
        <v>0</v>
      </c>
      <c r="F42" s="20"/>
    </row>
    <row r="43" spans="1:7" outlineLevel="1">
      <c r="A43" s="17" t="s">
        <v>26</v>
      </c>
      <c r="B43" s="23">
        <f t="shared" ref="B43" si="15">SUM(C43:E43)</f>
        <v>50000</v>
      </c>
      <c r="C43" s="23">
        <v>50000</v>
      </c>
      <c r="D43" s="23">
        <v>0</v>
      </c>
      <c r="E43" s="23">
        <v>0</v>
      </c>
      <c r="F43" s="20"/>
    </row>
    <row r="44" spans="1:7" s="30" customFormat="1" outlineLevel="1">
      <c r="A44" s="2" t="s">
        <v>36</v>
      </c>
      <c r="B44" s="22">
        <f>SUM(B46:B47)</f>
        <v>4335600</v>
      </c>
      <c r="C44" s="22">
        <f>SUM(C45:C47)</f>
        <v>2442800</v>
      </c>
      <c r="D44" s="22">
        <f>SUM(D45:D47)</f>
        <v>980100</v>
      </c>
      <c r="E44" s="22">
        <f>SUM(E45:E47)</f>
        <v>912700</v>
      </c>
      <c r="F44" s="28"/>
    </row>
    <row r="45" spans="1:7" outlineLevel="1">
      <c r="A45" s="17" t="s">
        <v>24</v>
      </c>
      <c r="B45" s="23">
        <f>SUM(C45:E45)</f>
        <v>0</v>
      </c>
      <c r="C45" s="23">
        <v>0</v>
      </c>
      <c r="D45" s="23">
        <v>0</v>
      </c>
      <c r="E45" s="23">
        <v>0</v>
      </c>
      <c r="F45" s="20"/>
    </row>
    <row r="46" spans="1:7" outlineLevel="1">
      <c r="A46" s="17" t="s">
        <v>25</v>
      </c>
      <c r="B46" s="23">
        <f>SUM(C46:E46)</f>
        <v>4275900</v>
      </c>
      <c r="C46" s="23">
        <v>2420800</v>
      </c>
      <c r="D46" s="23">
        <v>961100</v>
      </c>
      <c r="E46" s="23">
        <v>894000</v>
      </c>
      <c r="F46" s="20"/>
      <c r="G46" s="1" t="s">
        <v>61</v>
      </c>
    </row>
    <row r="47" spans="1:7" outlineLevel="1">
      <c r="A47" s="17" t="s">
        <v>26</v>
      </c>
      <c r="B47" s="23">
        <f t="shared" ref="B47" si="16">SUM(C47:E47)</f>
        <v>59700</v>
      </c>
      <c r="C47" s="23">
        <v>22000</v>
      </c>
      <c r="D47" s="23">
        <v>19000</v>
      </c>
      <c r="E47" s="23">
        <v>18700</v>
      </c>
      <c r="F47" s="20"/>
    </row>
    <row r="48" spans="1:7" s="30" customFormat="1" outlineLevel="1">
      <c r="A48" s="2" t="s">
        <v>37</v>
      </c>
      <c r="B48" s="22">
        <f>SUM(B49:B51)</f>
        <v>4657300</v>
      </c>
      <c r="C48" s="22">
        <f t="shared" ref="C48:E48" si="17">SUM(C49:C51)</f>
        <v>2820000</v>
      </c>
      <c r="D48" s="22">
        <f t="shared" si="17"/>
        <v>1526500</v>
      </c>
      <c r="E48" s="22">
        <f t="shared" si="17"/>
        <v>310800</v>
      </c>
      <c r="F48" s="28"/>
    </row>
    <row r="49" spans="1:7" outlineLevel="1">
      <c r="A49" s="17" t="s">
        <v>24</v>
      </c>
      <c r="B49" s="23">
        <f>SUM(C49:E49)</f>
        <v>729600</v>
      </c>
      <c r="C49" s="23">
        <v>729600</v>
      </c>
      <c r="D49" s="23">
        <v>0</v>
      </c>
      <c r="E49" s="23">
        <v>0</v>
      </c>
      <c r="F49" s="20"/>
    </row>
    <row r="50" spans="1:7" outlineLevel="1">
      <c r="A50" s="17" t="s">
        <v>25</v>
      </c>
      <c r="B50" s="23">
        <f>SUM(C50:E50)</f>
        <v>2927700</v>
      </c>
      <c r="C50" s="23">
        <v>1090400</v>
      </c>
      <c r="D50" s="23">
        <v>1526500</v>
      </c>
      <c r="E50" s="23">
        <v>310800</v>
      </c>
      <c r="F50" s="20"/>
    </row>
    <row r="51" spans="1:7" outlineLevel="1">
      <c r="A51" s="17" t="s">
        <v>26</v>
      </c>
      <c r="B51" s="23">
        <f>SUM(C51:E51)</f>
        <v>1000000</v>
      </c>
      <c r="C51" s="23">
        <v>1000000</v>
      </c>
      <c r="D51" s="23">
        <v>0</v>
      </c>
      <c r="E51" s="23">
        <v>0</v>
      </c>
      <c r="F51" s="20"/>
    </row>
    <row r="52" spans="1:7" s="25" customFormat="1">
      <c r="A52" s="26" t="s">
        <v>38</v>
      </c>
      <c r="B52" s="21"/>
      <c r="C52" s="21"/>
      <c r="D52" s="21"/>
      <c r="E52" s="21"/>
      <c r="F52" s="20"/>
    </row>
    <row r="53" spans="1:7" s="34" customFormat="1">
      <c r="A53" s="31" t="s">
        <v>58</v>
      </c>
      <c r="B53" s="32">
        <f>B54+B57</f>
        <v>3878400</v>
      </c>
      <c r="C53" s="32">
        <f t="shared" ref="C53:E53" si="18">C54+C57</f>
        <v>1592900</v>
      </c>
      <c r="D53" s="32">
        <f t="shared" si="18"/>
        <v>1253200</v>
      </c>
      <c r="E53" s="32">
        <f t="shared" si="18"/>
        <v>1032300</v>
      </c>
      <c r="F53" s="33"/>
    </row>
    <row r="54" spans="1:7" s="29" customFormat="1">
      <c r="A54" s="2" t="s">
        <v>39</v>
      </c>
      <c r="B54" s="22">
        <f>SUM(B56:B56)</f>
        <v>3661500</v>
      </c>
      <c r="C54" s="22">
        <f t="shared" ref="C54:E54" si="19">SUM(C56:C56)</f>
        <v>1376700</v>
      </c>
      <c r="D54" s="22">
        <f t="shared" si="19"/>
        <v>1252500</v>
      </c>
      <c r="E54" s="22">
        <f t="shared" si="19"/>
        <v>1032300</v>
      </c>
      <c r="F54" s="28"/>
    </row>
    <row r="55" spans="1:7" outlineLevel="1">
      <c r="A55" s="17" t="s">
        <v>24</v>
      </c>
      <c r="B55" s="23">
        <f>SUM(C55:E55)</f>
        <v>0</v>
      </c>
      <c r="C55" s="23">
        <v>0</v>
      </c>
      <c r="D55" s="23">
        <v>0</v>
      </c>
      <c r="E55" s="23">
        <v>0</v>
      </c>
      <c r="F55" s="20"/>
    </row>
    <row r="56" spans="1:7" outlineLevel="1">
      <c r="A56" s="17" t="s">
        <v>25</v>
      </c>
      <c r="B56" s="23">
        <f>SUM(C56:E56)</f>
        <v>3661500</v>
      </c>
      <c r="C56" s="23">
        <v>1376700</v>
      </c>
      <c r="D56" s="23">
        <v>1252500</v>
      </c>
      <c r="E56" s="23">
        <v>1032300</v>
      </c>
      <c r="F56" s="20"/>
    </row>
    <row r="57" spans="1:7" s="30" customFormat="1" outlineLevel="1">
      <c r="A57" s="2" t="s">
        <v>40</v>
      </c>
      <c r="B57" s="22">
        <f>SUM(B58:B59)</f>
        <v>216900</v>
      </c>
      <c r="C57" s="22">
        <f t="shared" ref="C57:E57" si="20">SUM(C58:C59)</f>
        <v>216200</v>
      </c>
      <c r="D57" s="22">
        <f t="shared" si="20"/>
        <v>700</v>
      </c>
      <c r="E57" s="22">
        <f t="shared" si="20"/>
        <v>0</v>
      </c>
      <c r="F57" s="28"/>
    </row>
    <row r="58" spans="1:7" outlineLevel="1">
      <c r="A58" s="17" t="s">
        <v>24</v>
      </c>
      <c r="B58" s="23">
        <f>SUM(C58:E58)</f>
        <v>32000</v>
      </c>
      <c r="C58" s="23">
        <v>32000</v>
      </c>
      <c r="D58" s="23">
        <v>0</v>
      </c>
      <c r="E58" s="23">
        <v>0</v>
      </c>
      <c r="F58" s="20"/>
    </row>
    <row r="59" spans="1:7" outlineLevel="1">
      <c r="A59" s="17" t="s">
        <v>25</v>
      </c>
      <c r="B59" s="23">
        <f>SUM(C59:E59)</f>
        <v>184900</v>
      </c>
      <c r="C59" s="23">
        <v>184200</v>
      </c>
      <c r="D59" s="23">
        <v>700</v>
      </c>
      <c r="E59" s="23">
        <v>0</v>
      </c>
      <c r="F59" s="20"/>
    </row>
    <row r="60" spans="1:7" outlineLevel="1">
      <c r="A60" s="26" t="s">
        <v>41</v>
      </c>
      <c r="B60" s="21"/>
      <c r="C60" s="21"/>
      <c r="D60" s="21"/>
      <c r="E60" s="21"/>
      <c r="F60" s="20"/>
    </row>
    <row r="61" spans="1:7" s="34" customFormat="1">
      <c r="A61" s="31" t="s">
        <v>58</v>
      </c>
      <c r="B61" s="32">
        <f>SUM(C61:E61)</f>
        <v>11014300</v>
      </c>
      <c r="C61" s="32">
        <f>C62+C65+C68+C72</f>
        <v>5184100</v>
      </c>
      <c r="D61" s="32">
        <f>D62+D65+D68+D72</f>
        <v>5116300</v>
      </c>
      <c r="E61" s="32">
        <f>E62+E65+E68+E72</f>
        <v>713900</v>
      </c>
      <c r="F61" s="33"/>
    </row>
    <row r="62" spans="1:7" s="30" customFormat="1" outlineLevel="1">
      <c r="A62" s="2" t="s">
        <v>42</v>
      </c>
      <c r="B62" s="22">
        <f>SUM(C62:E62)</f>
        <v>1225900</v>
      </c>
      <c r="C62" s="22">
        <f t="shared" ref="C62:E62" si="21">SUM(C63:C64)</f>
        <v>590100</v>
      </c>
      <c r="D62" s="22">
        <f t="shared" si="21"/>
        <v>435800</v>
      </c>
      <c r="E62" s="22">
        <f t="shared" si="21"/>
        <v>200000</v>
      </c>
      <c r="F62" s="28"/>
      <c r="G62" s="30" t="s">
        <v>61</v>
      </c>
    </row>
    <row r="63" spans="1:7" outlineLevel="1">
      <c r="A63" s="17" t="s">
        <v>24</v>
      </c>
      <c r="B63" s="23">
        <f>SUM(C63:E63)</f>
        <v>0</v>
      </c>
      <c r="C63" s="23">
        <v>0</v>
      </c>
      <c r="D63" s="23">
        <v>0</v>
      </c>
      <c r="E63" s="23">
        <v>0</v>
      </c>
      <c r="F63" s="20"/>
    </row>
    <row r="64" spans="1:7" outlineLevel="1">
      <c r="A64" s="17" t="s">
        <v>25</v>
      </c>
      <c r="B64" s="23">
        <f>SUM(C64:E64)</f>
        <v>1225900</v>
      </c>
      <c r="C64" s="23">
        <v>590100</v>
      </c>
      <c r="D64" s="23">
        <v>435800</v>
      </c>
      <c r="E64" s="23">
        <v>200000</v>
      </c>
      <c r="F64" s="20"/>
    </row>
    <row r="65" spans="1:9" s="30" customFormat="1" outlineLevel="1">
      <c r="A65" s="2" t="s">
        <v>43</v>
      </c>
      <c r="B65" s="22">
        <f>SUM(B66:B66)</f>
        <v>0</v>
      </c>
      <c r="C65" s="22">
        <f>SUM(C66:C66)</f>
        <v>0</v>
      </c>
      <c r="D65" s="22">
        <f>SUM(D66:D66)</f>
        <v>0</v>
      </c>
      <c r="E65" s="22">
        <f>SUM(E66:E66)</f>
        <v>0</v>
      </c>
      <c r="F65" s="28"/>
    </row>
    <row r="66" spans="1:9" outlineLevel="1">
      <c r="A66" s="17" t="s">
        <v>24</v>
      </c>
      <c r="B66" s="23">
        <f>SUM(C66:E66)</f>
        <v>0</v>
      </c>
      <c r="C66" s="23">
        <v>0</v>
      </c>
      <c r="D66" s="23">
        <v>0</v>
      </c>
      <c r="E66" s="23">
        <v>0</v>
      </c>
      <c r="F66" s="20"/>
      <c r="G66" s="1" t="s">
        <v>61</v>
      </c>
    </row>
    <row r="67" spans="1:9" outlineLevel="1">
      <c r="A67" s="17" t="s">
        <v>25</v>
      </c>
      <c r="B67" s="23">
        <f>SUM(C67:E67)</f>
        <v>0</v>
      </c>
      <c r="C67" s="23">
        <v>0</v>
      </c>
      <c r="D67" s="23">
        <v>0</v>
      </c>
      <c r="E67" s="23">
        <v>0</v>
      </c>
      <c r="F67" s="20"/>
    </row>
    <row r="68" spans="1:9" s="30" customFormat="1" outlineLevel="1">
      <c r="A68" s="2" t="s">
        <v>44</v>
      </c>
      <c r="B68" s="22">
        <f>SUM(B69:B71)</f>
        <v>6391100</v>
      </c>
      <c r="C68" s="22">
        <f t="shared" ref="C68:E68" si="22">SUM(C69:C71)</f>
        <v>2216300</v>
      </c>
      <c r="D68" s="22">
        <f t="shared" si="22"/>
        <v>4174800</v>
      </c>
      <c r="E68" s="22">
        <f t="shared" si="22"/>
        <v>0</v>
      </c>
      <c r="F68" s="28"/>
    </row>
    <row r="69" spans="1:9" outlineLevel="1">
      <c r="A69" s="17" t="s">
        <v>24</v>
      </c>
      <c r="B69" s="23">
        <f t="shared" ref="B69:B74" si="23">SUM(C69:E69)</f>
        <v>57800</v>
      </c>
      <c r="C69" s="23">
        <v>57800</v>
      </c>
      <c r="D69" s="23">
        <v>0</v>
      </c>
      <c r="E69" s="23">
        <v>0</v>
      </c>
      <c r="F69" s="20"/>
    </row>
    <row r="70" spans="1:9" outlineLevel="1">
      <c r="A70" s="17" t="s">
        <v>25</v>
      </c>
      <c r="B70" s="23">
        <f t="shared" si="23"/>
        <v>3333300</v>
      </c>
      <c r="C70" s="23">
        <v>1158500</v>
      </c>
      <c r="D70" s="23">
        <v>2174800</v>
      </c>
      <c r="E70" s="23">
        <v>0</v>
      </c>
      <c r="F70" s="20"/>
    </row>
    <row r="71" spans="1:9" outlineLevel="1">
      <c r="A71" s="17" t="s">
        <v>26</v>
      </c>
      <c r="B71" s="23">
        <f t="shared" si="23"/>
        <v>3000000</v>
      </c>
      <c r="C71" s="23">
        <v>1000000</v>
      </c>
      <c r="D71" s="23">
        <v>2000000</v>
      </c>
      <c r="E71" s="23">
        <v>0</v>
      </c>
      <c r="F71" s="20"/>
    </row>
    <row r="72" spans="1:9" s="30" customFormat="1" outlineLevel="1">
      <c r="A72" s="2" t="s">
        <v>45</v>
      </c>
      <c r="B72" s="22">
        <f t="shared" si="23"/>
        <v>3397300</v>
      </c>
      <c r="C72" s="22">
        <f t="shared" ref="C72:E72" si="24">SUM(C73:C74)</f>
        <v>2377700</v>
      </c>
      <c r="D72" s="22">
        <f t="shared" si="24"/>
        <v>505700</v>
      </c>
      <c r="E72" s="22">
        <f t="shared" si="24"/>
        <v>513900</v>
      </c>
      <c r="F72" s="28"/>
      <c r="I72" s="30" t="s">
        <v>61</v>
      </c>
    </row>
    <row r="73" spans="1:9" outlineLevel="1">
      <c r="A73" s="17" t="s">
        <v>24</v>
      </c>
      <c r="B73" s="23">
        <f t="shared" si="23"/>
        <v>158400</v>
      </c>
      <c r="C73" s="23">
        <v>158400</v>
      </c>
      <c r="D73" s="23">
        <v>0</v>
      </c>
      <c r="E73" s="23">
        <v>0</v>
      </c>
      <c r="F73" s="20"/>
    </row>
    <row r="74" spans="1:9" outlineLevel="1">
      <c r="A74" s="17" t="s">
        <v>25</v>
      </c>
      <c r="B74" s="23">
        <f t="shared" si="23"/>
        <v>3238900</v>
      </c>
      <c r="C74" s="23">
        <v>2219300</v>
      </c>
      <c r="D74" s="23">
        <v>505700</v>
      </c>
      <c r="E74" s="23">
        <v>513900</v>
      </c>
      <c r="F74" s="20"/>
    </row>
    <row r="75" spans="1:9" s="25" customFormat="1">
      <c r="A75" s="26" t="s">
        <v>46</v>
      </c>
      <c r="B75" s="21"/>
      <c r="C75" s="21"/>
      <c r="D75" s="21"/>
      <c r="E75" s="21"/>
      <c r="F75" s="20"/>
    </row>
    <row r="76" spans="1:9" s="34" customFormat="1">
      <c r="A76" s="31" t="s">
        <v>58</v>
      </c>
      <c r="B76" s="32">
        <f>B77+B80</f>
        <v>51674700</v>
      </c>
      <c r="C76" s="32">
        <f t="shared" ref="C76:E76" si="25">C77+C80</f>
        <v>18457500</v>
      </c>
      <c r="D76" s="32">
        <f t="shared" si="25"/>
        <v>18233500</v>
      </c>
      <c r="E76" s="32">
        <f t="shared" si="25"/>
        <v>14983700</v>
      </c>
      <c r="F76" s="33"/>
    </row>
    <row r="77" spans="1:9" s="29" customFormat="1">
      <c r="A77" s="2" t="s">
        <v>47</v>
      </c>
      <c r="B77" s="22">
        <f>SUM(B78:B79)</f>
        <v>2606100</v>
      </c>
      <c r="C77" s="22">
        <f t="shared" ref="C77:E77" si="26">SUM(C78:C79)</f>
        <v>1937400</v>
      </c>
      <c r="D77" s="22">
        <f t="shared" si="26"/>
        <v>401800</v>
      </c>
      <c r="E77" s="22">
        <f t="shared" si="26"/>
        <v>266900</v>
      </c>
      <c r="F77" s="28"/>
    </row>
    <row r="78" spans="1:9">
      <c r="A78" s="17" t="s">
        <v>24</v>
      </c>
      <c r="B78" s="23">
        <f t="shared" ref="B78:B84" si="27">SUM(C78:E78)</f>
        <v>20400</v>
      </c>
      <c r="C78" s="23">
        <v>20400</v>
      </c>
      <c r="D78" s="23">
        <v>0</v>
      </c>
      <c r="E78" s="23">
        <v>0</v>
      </c>
      <c r="F78" s="20"/>
    </row>
    <row r="79" spans="1:9" outlineLevel="1">
      <c r="A79" s="17" t="s">
        <v>25</v>
      </c>
      <c r="B79" s="23">
        <f t="shared" si="27"/>
        <v>2585700</v>
      </c>
      <c r="C79" s="23">
        <v>1917000</v>
      </c>
      <c r="D79" s="23">
        <v>401800</v>
      </c>
      <c r="E79" s="23">
        <v>266900</v>
      </c>
      <c r="F79" s="20"/>
    </row>
    <row r="80" spans="1:9" s="30" customFormat="1" outlineLevel="1">
      <c r="A80" s="2" t="s">
        <v>48</v>
      </c>
      <c r="B80" s="22">
        <f>SUM(B82:B83)</f>
        <v>49068600</v>
      </c>
      <c r="C80" s="22">
        <f>SUM(C82:C83)</f>
        <v>16520100</v>
      </c>
      <c r="D80" s="22">
        <f t="shared" ref="D80:E80" si="28">SUM(D81:D84)</f>
        <v>17831700</v>
      </c>
      <c r="E80" s="22">
        <f t="shared" si="28"/>
        <v>14716800</v>
      </c>
      <c r="F80" s="28"/>
    </row>
    <row r="81" spans="1:6" outlineLevel="1">
      <c r="A81" s="17" t="s">
        <v>24</v>
      </c>
      <c r="B81" s="23">
        <f t="shared" si="27"/>
        <v>0</v>
      </c>
      <c r="C81" s="23">
        <v>0</v>
      </c>
      <c r="D81" s="23">
        <v>0</v>
      </c>
      <c r="E81" s="23">
        <v>0</v>
      </c>
      <c r="F81" s="20"/>
    </row>
    <row r="82" spans="1:6" outlineLevel="1">
      <c r="A82" s="17" t="s">
        <v>25</v>
      </c>
      <c r="B82" s="23">
        <f t="shared" si="27"/>
        <v>37910000</v>
      </c>
      <c r="C82" s="23">
        <v>13042300</v>
      </c>
      <c r="D82" s="23">
        <v>13202300</v>
      </c>
      <c r="E82" s="23">
        <v>11665400</v>
      </c>
      <c r="F82" s="20"/>
    </row>
    <row r="83" spans="1:6" outlineLevel="1">
      <c r="A83" s="17" t="s">
        <v>26</v>
      </c>
      <c r="B83" s="23">
        <f t="shared" si="27"/>
        <v>11158600</v>
      </c>
      <c r="C83" s="23">
        <v>3477800</v>
      </c>
      <c r="D83" s="23">
        <v>4629400</v>
      </c>
      <c r="E83" s="23">
        <v>3051400</v>
      </c>
      <c r="F83" s="20"/>
    </row>
    <row r="84" spans="1:6" s="34" customFormat="1" outlineLevel="1">
      <c r="A84" s="35" t="s">
        <v>64</v>
      </c>
      <c r="B84" s="32">
        <f t="shared" si="27"/>
        <v>193500</v>
      </c>
      <c r="C84" s="32">
        <v>193500</v>
      </c>
      <c r="D84" s="32">
        <v>0</v>
      </c>
      <c r="E84" s="32">
        <v>0</v>
      </c>
      <c r="F84" s="33"/>
    </row>
    <row r="85" spans="1:6" s="25" customFormat="1">
      <c r="A85" s="26" t="s">
        <v>49</v>
      </c>
      <c r="B85" s="21"/>
      <c r="C85" s="21"/>
      <c r="D85" s="21"/>
      <c r="E85" s="21"/>
      <c r="F85" s="20"/>
    </row>
    <row r="86" spans="1:6" s="34" customFormat="1">
      <c r="A86" s="31" t="s">
        <v>58</v>
      </c>
      <c r="B86" s="32">
        <f>B87+B90+B93</f>
        <v>3104400</v>
      </c>
      <c r="C86" s="32">
        <f>C87+C90+C93</f>
        <v>1111600</v>
      </c>
      <c r="D86" s="32">
        <f>D87+D90+D93</f>
        <v>1862420</v>
      </c>
      <c r="E86" s="32">
        <f>E87+E90+E93</f>
        <v>130380</v>
      </c>
      <c r="F86" s="33"/>
    </row>
    <row r="87" spans="1:6" s="29" customFormat="1">
      <c r="A87" s="2" t="s">
        <v>50</v>
      </c>
      <c r="B87" s="22">
        <f>SUM(B88:B89)</f>
        <v>1134600</v>
      </c>
      <c r="C87" s="22">
        <f t="shared" ref="C87:E87" si="29">SUM(C88:C89)</f>
        <v>901700</v>
      </c>
      <c r="D87" s="22">
        <f t="shared" si="29"/>
        <v>136000</v>
      </c>
      <c r="E87" s="22">
        <f t="shared" si="29"/>
        <v>96900</v>
      </c>
      <c r="F87" s="28"/>
    </row>
    <row r="88" spans="1:6">
      <c r="A88" s="17" t="s">
        <v>24</v>
      </c>
      <c r="B88" s="23">
        <f>SUM(C88:E88)</f>
        <v>7200</v>
      </c>
      <c r="C88" s="23">
        <v>7200</v>
      </c>
      <c r="D88" s="23">
        <v>0</v>
      </c>
      <c r="E88" s="23">
        <v>0</v>
      </c>
      <c r="F88" s="20"/>
    </row>
    <row r="89" spans="1:6" outlineLevel="1">
      <c r="A89" s="17" t="s">
        <v>25</v>
      </c>
      <c r="B89" s="23">
        <f>SUM(C89:E89)</f>
        <v>1127400</v>
      </c>
      <c r="C89" s="23">
        <v>894500</v>
      </c>
      <c r="D89" s="23">
        <v>136000</v>
      </c>
      <c r="E89" s="23">
        <v>96900</v>
      </c>
      <c r="F89" s="20"/>
    </row>
    <row r="90" spans="1:6" s="30" customFormat="1" outlineLevel="1">
      <c r="A90" s="2" t="s">
        <v>51</v>
      </c>
      <c r="B90" s="22">
        <f>SUM(B91:B91)</f>
        <v>165100</v>
      </c>
      <c r="C90" s="22">
        <f>SUM(C91:C91)</f>
        <v>51200</v>
      </c>
      <c r="D90" s="22">
        <f>SUM(D91:D91)</f>
        <v>85120</v>
      </c>
      <c r="E90" s="22">
        <f>SUM(E91:E91)</f>
        <v>28780</v>
      </c>
      <c r="F90" s="28"/>
    </row>
    <row r="91" spans="1:6" outlineLevel="1">
      <c r="A91" s="17" t="s">
        <v>65</v>
      </c>
      <c r="B91" s="23">
        <f>SUM(C91:E91)</f>
        <v>165100</v>
      </c>
      <c r="C91" s="23">
        <v>51200</v>
      </c>
      <c r="D91" s="23">
        <v>85120</v>
      </c>
      <c r="E91" s="23">
        <v>28780</v>
      </c>
      <c r="F91" s="20"/>
    </row>
    <row r="92" spans="1:6" s="34" customFormat="1" outlineLevel="1">
      <c r="A92" s="35" t="s">
        <v>64</v>
      </c>
      <c r="B92" s="32">
        <f t="shared" ref="B92" si="30">SUM(C92:E92)</f>
        <v>180900</v>
      </c>
      <c r="C92" s="32">
        <v>27500</v>
      </c>
      <c r="D92" s="32">
        <v>153400</v>
      </c>
      <c r="E92" s="32">
        <v>0</v>
      </c>
      <c r="F92" s="33"/>
    </row>
    <row r="93" spans="1:6" s="30" customFormat="1" outlineLevel="1">
      <c r="A93" s="2" t="s">
        <v>52</v>
      </c>
      <c r="B93" s="22">
        <f>SUM(B94:B96)</f>
        <v>1804700</v>
      </c>
      <c r="C93" s="22">
        <f t="shared" ref="C93:E93" si="31">SUM(C94:C96)</f>
        <v>158700</v>
      </c>
      <c r="D93" s="22">
        <f t="shared" si="31"/>
        <v>1641300</v>
      </c>
      <c r="E93" s="22">
        <f t="shared" si="31"/>
        <v>4700</v>
      </c>
      <c r="F93" s="28"/>
    </row>
    <row r="94" spans="1:6" outlineLevel="1">
      <c r="A94" s="17" t="s">
        <v>24</v>
      </c>
      <c r="B94" s="23">
        <f>SUM(C94:E94)</f>
        <v>17300</v>
      </c>
      <c r="C94" s="23">
        <v>17300</v>
      </c>
      <c r="D94" s="23">
        <v>0</v>
      </c>
      <c r="E94" s="23">
        <v>0</v>
      </c>
      <c r="F94" s="20"/>
    </row>
    <row r="95" spans="1:6" outlineLevel="1">
      <c r="A95" s="17" t="s">
        <v>25</v>
      </c>
      <c r="B95" s="23">
        <f>SUM(C95:E95)</f>
        <v>11700</v>
      </c>
      <c r="C95" s="23">
        <v>3000</v>
      </c>
      <c r="D95" s="23">
        <v>4000</v>
      </c>
      <c r="E95" s="23">
        <v>4700</v>
      </c>
      <c r="F95" s="20"/>
    </row>
    <row r="96" spans="1:6" s="40" customFormat="1" outlineLevel="1">
      <c r="A96" s="17" t="s">
        <v>26</v>
      </c>
      <c r="B96" s="41">
        <f>SUM(C96:E96)</f>
        <v>1775700</v>
      </c>
      <c r="C96" s="41">
        <v>138400</v>
      </c>
      <c r="D96" s="41">
        <v>1637300</v>
      </c>
      <c r="E96" s="38">
        <v>0</v>
      </c>
      <c r="F96" s="39"/>
    </row>
    <row r="97" spans="1:7" s="25" customFormat="1">
      <c r="A97" s="26" t="s">
        <v>53</v>
      </c>
      <c r="B97" s="21"/>
      <c r="C97" s="21"/>
      <c r="D97" s="21"/>
      <c r="E97" s="21"/>
      <c r="F97" s="20"/>
    </row>
    <row r="98" spans="1:7" s="34" customFormat="1">
      <c r="A98" s="31" t="s">
        <v>58</v>
      </c>
      <c r="B98" s="32">
        <f>B99+B103</f>
        <v>70112100</v>
      </c>
      <c r="C98" s="32">
        <f t="shared" ref="C98:E98" si="32">C99+C103</f>
        <v>27068500</v>
      </c>
      <c r="D98" s="32">
        <f t="shared" si="32"/>
        <v>25847000</v>
      </c>
      <c r="E98" s="32">
        <f t="shared" si="32"/>
        <v>17196600</v>
      </c>
      <c r="F98" s="33"/>
    </row>
    <row r="99" spans="1:7" s="29" customFormat="1">
      <c r="A99" s="2" t="s">
        <v>54</v>
      </c>
      <c r="B99" s="22">
        <f t="shared" ref="B99:B107" si="33">SUM(C99:E99)</f>
        <v>969900</v>
      </c>
      <c r="C99" s="22">
        <f>SUM(C100:C102)</f>
        <v>423400</v>
      </c>
      <c r="D99" s="22">
        <f>SUM(D100:D102)</f>
        <v>487500</v>
      </c>
      <c r="E99" s="22">
        <f>SUM(E100:E102)</f>
        <v>59000</v>
      </c>
      <c r="F99" s="28"/>
    </row>
    <row r="100" spans="1:7">
      <c r="A100" s="17" t="s">
        <v>24</v>
      </c>
      <c r="B100" s="23">
        <f t="shared" si="33"/>
        <v>280800</v>
      </c>
      <c r="C100" s="23">
        <v>280800</v>
      </c>
      <c r="D100" s="23">
        <v>0</v>
      </c>
      <c r="E100" s="23">
        <v>0</v>
      </c>
      <c r="F100" s="20"/>
    </row>
    <row r="101" spans="1:7" outlineLevel="1">
      <c r="A101" s="17" t="s">
        <v>25</v>
      </c>
      <c r="B101" s="23">
        <f t="shared" si="33"/>
        <v>649400</v>
      </c>
      <c r="C101" s="23">
        <v>142600</v>
      </c>
      <c r="D101" s="23">
        <v>447800</v>
      </c>
      <c r="E101" s="23">
        <v>59000</v>
      </c>
      <c r="F101" s="20"/>
    </row>
    <row r="102" spans="1:7" outlineLevel="1">
      <c r="A102" s="17" t="s">
        <v>62</v>
      </c>
      <c r="B102" s="23">
        <f t="shared" si="33"/>
        <v>39700</v>
      </c>
      <c r="C102" s="23">
        <v>0</v>
      </c>
      <c r="D102" s="23">
        <v>39700</v>
      </c>
      <c r="E102" s="23">
        <v>0</v>
      </c>
      <c r="F102" s="20"/>
    </row>
    <row r="103" spans="1:7" s="30" customFormat="1" outlineLevel="1">
      <c r="A103" s="2" t="s">
        <v>55</v>
      </c>
      <c r="B103" s="22">
        <f t="shared" si="33"/>
        <v>69142200</v>
      </c>
      <c r="C103" s="22">
        <f>SUM(C104:C107)</f>
        <v>26645100</v>
      </c>
      <c r="D103" s="22">
        <f>SUM(D104:D107)</f>
        <v>25359500</v>
      </c>
      <c r="E103" s="22">
        <f>SUM(E104:E107)</f>
        <v>17137600</v>
      </c>
      <c r="F103" s="28"/>
    </row>
    <row r="104" spans="1:7" outlineLevel="1">
      <c r="A104" s="17" t="s">
        <v>24</v>
      </c>
      <c r="B104" s="23">
        <f t="shared" si="33"/>
        <v>0</v>
      </c>
      <c r="C104" s="23">
        <v>0</v>
      </c>
      <c r="D104" s="23">
        <v>0</v>
      </c>
      <c r="E104" s="23">
        <v>0</v>
      </c>
      <c r="F104" s="20"/>
    </row>
    <row r="105" spans="1:7" outlineLevel="1">
      <c r="A105" s="17" t="s">
        <v>25</v>
      </c>
      <c r="B105" s="23">
        <f t="shared" si="33"/>
        <v>13232500</v>
      </c>
      <c r="C105" s="23">
        <v>8780700</v>
      </c>
      <c r="D105" s="23">
        <v>3471800</v>
      </c>
      <c r="E105" s="23">
        <v>980000</v>
      </c>
      <c r="F105" s="20"/>
    </row>
    <row r="106" spans="1:7" outlineLevel="1">
      <c r="A106" s="17" t="s">
        <v>57</v>
      </c>
      <c r="B106" s="23">
        <f t="shared" si="33"/>
        <v>39574600</v>
      </c>
      <c r="C106" s="23">
        <v>13600000</v>
      </c>
      <c r="D106" s="23">
        <v>13000000</v>
      </c>
      <c r="E106" s="23">
        <v>12974600</v>
      </c>
      <c r="F106" s="20"/>
    </row>
    <row r="107" spans="1:7" outlineLevel="1">
      <c r="A107" s="17" t="s">
        <v>56</v>
      </c>
      <c r="B107" s="23">
        <f t="shared" si="33"/>
        <v>16335100</v>
      </c>
      <c r="C107" s="23">
        <v>4264400</v>
      </c>
      <c r="D107" s="23">
        <v>8887700</v>
      </c>
      <c r="E107" s="23">
        <v>3183000</v>
      </c>
      <c r="F107" s="20"/>
      <c r="G107" s="1" t="s">
        <v>61</v>
      </c>
    </row>
    <row r="108" spans="1:7" s="27" customFormat="1" outlineLevel="1">
      <c r="A108" s="36" t="s">
        <v>59</v>
      </c>
      <c r="B108" s="21">
        <f>B9+B20+B25+B30+B35+B53+B61+B76+B86+B98</f>
        <v>172871150</v>
      </c>
      <c r="C108" s="21">
        <f>C9+C20+C25+C30+C35+C53+C61+C76+C86+C98</f>
        <v>74919840</v>
      </c>
      <c r="D108" s="21">
        <f>D9+D20+D25+D30+D35+D53+D61+D76+D86+D98</f>
        <v>60007810</v>
      </c>
      <c r="E108" s="21">
        <f>E9+E20+E25+E30+E35+E53+E61+E76+E86+E98</f>
        <v>37943500</v>
      </c>
      <c r="F108" s="20"/>
      <c r="G108" s="37" t="s">
        <v>61</v>
      </c>
    </row>
    <row r="109" spans="1:7" s="27" customFormat="1" outlineLevel="1">
      <c r="A109" s="36" t="s">
        <v>64</v>
      </c>
      <c r="B109" s="21">
        <f>SUM(B18+B84+B92)</f>
        <v>482900</v>
      </c>
      <c r="C109" s="21">
        <f>SUM(C18+C84+C92)</f>
        <v>329500</v>
      </c>
      <c r="D109" s="21">
        <f>SUM(D18+D84+D92)</f>
        <v>153400</v>
      </c>
      <c r="E109" s="21">
        <f>SUM(E18+E84+E92)</f>
        <v>0</v>
      </c>
      <c r="F109" s="20"/>
    </row>
    <row r="110" spans="1:7" ht="27.75">
      <c r="A110" s="14" t="s">
        <v>0</v>
      </c>
      <c r="B110" s="21">
        <f>SUM(B108:B109)</f>
        <v>173354050</v>
      </c>
      <c r="C110" s="21">
        <f t="shared" ref="C110:E110" si="34">SUM(C108:C109)</f>
        <v>75249340</v>
      </c>
      <c r="D110" s="21">
        <f t="shared" si="34"/>
        <v>60161210</v>
      </c>
      <c r="E110" s="21">
        <f t="shared" si="34"/>
        <v>37943500</v>
      </c>
      <c r="F110" s="20"/>
    </row>
    <row r="112" spans="1:7">
      <c r="C112" s="24">
        <f>C110*100/B110</f>
        <v>43.407892691286996</v>
      </c>
      <c r="D112" s="24">
        <f>D110*100/B110</f>
        <v>34.704242560240154</v>
      </c>
      <c r="E112" s="24">
        <f>E110*100/B110</f>
        <v>21.88786474847285</v>
      </c>
    </row>
  </sheetData>
  <mergeCells count="3">
    <mergeCell ref="A2:E2"/>
    <mergeCell ref="A3:E3"/>
    <mergeCell ref="A6:A7"/>
  </mergeCells>
  <pageMargins left="0.39370078740157483" right="0.35433070866141736" top="0.23622047244094491" bottom="0.23622047244094491" header="0.19685039370078741" footer="0.19685039370078741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topLeftCell="A4" zoomScaleNormal="70" zoomScaleSheetLayoutView="100" workbookViewId="0">
      <selection activeCell="Q12" sqref="Q12"/>
    </sheetView>
  </sheetViews>
  <sheetFormatPr defaultRowHeight="24"/>
  <cols>
    <col min="1" max="1" width="36.25" style="3" customWidth="1"/>
    <col min="2" max="2" width="6" style="12" customWidth="1"/>
    <col min="3" max="3" width="5.375" style="3" customWidth="1"/>
    <col min="4" max="4" width="9.25" style="3" customWidth="1"/>
    <col min="5" max="7" width="10.25" style="3" customWidth="1"/>
    <col min="8" max="8" width="7" style="3" customWidth="1"/>
    <col min="9" max="9" width="4.375" style="3" customWidth="1"/>
    <col min="10" max="10" width="1.75" style="3" customWidth="1"/>
    <col min="11" max="11" width="3.25" style="3" customWidth="1"/>
    <col min="12" max="12" width="9.625" style="3" customWidth="1"/>
    <col min="13" max="13" width="8" style="3" hidden="1" customWidth="1"/>
    <col min="14" max="14" width="166.875" style="4" hidden="1" customWidth="1"/>
    <col min="15" max="15" width="2.375" style="3" hidden="1" customWidth="1"/>
    <col min="16" max="256" width="9" style="3"/>
    <col min="257" max="257" width="47.375" style="3" customWidth="1"/>
    <col min="258" max="258" width="11.125" style="3" customWidth="1"/>
    <col min="259" max="259" width="12.875" style="3" customWidth="1"/>
    <col min="260" max="260" width="11.125" style="3" customWidth="1"/>
    <col min="261" max="265" width="10.25" style="3" customWidth="1"/>
    <col min="266" max="266" width="12.875" style="3" customWidth="1"/>
    <col min="267" max="268" width="10.25" style="3" customWidth="1"/>
    <col min="269" max="271" width="0" style="3" hidden="1" customWidth="1"/>
    <col min="272" max="512" width="9" style="3"/>
    <col min="513" max="513" width="47.375" style="3" customWidth="1"/>
    <col min="514" max="514" width="11.125" style="3" customWidth="1"/>
    <col min="515" max="515" width="12.875" style="3" customWidth="1"/>
    <col min="516" max="516" width="11.125" style="3" customWidth="1"/>
    <col min="517" max="521" width="10.25" style="3" customWidth="1"/>
    <col min="522" max="522" width="12.875" style="3" customWidth="1"/>
    <col min="523" max="524" width="10.25" style="3" customWidth="1"/>
    <col min="525" max="527" width="0" style="3" hidden="1" customWidth="1"/>
    <col min="528" max="768" width="9" style="3"/>
    <col min="769" max="769" width="47.375" style="3" customWidth="1"/>
    <col min="770" max="770" width="11.125" style="3" customWidth="1"/>
    <col min="771" max="771" width="12.875" style="3" customWidth="1"/>
    <col min="772" max="772" width="11.125" style="3" customWidth="1"/>
    <col min="773" max="777" width="10.25" style="3" customWidth="1"/>
    <col min="778" max="778" width="12.875" style="3" customWidth="1"/>
    <col min="779" max="780" width="10.25" style="3" customWidth="1"/>
    <col min="781" max="783" width="0" style="3" hidden="1" customWidth="1"/>
    <col min="784" max="1024" width="9" style="3"/>
    <col min="1025" max="1025" width="47.375" style="3" customWidth="1"/>
    <col min="1026" max="1026" width="11.125" style="3" customWidth="1"/>
    <col min="1027" max="1027" width="12.875" style="3" customWidth="1"/>
    <col min="1028" max="1028" width="11.125" style="3" customWidth="1"/>
    <col min="1029" max="1033" width="10.25" style="3" customWidth="1"/>
    <col min="1034" max="1034" width="12.875" style="3" customWidth="1"/>
    <col min="1035" max="1036" width="10.25" style="3" customWidth="1"/>
    <col min="1037" max="1039" width="0" style="3" hidden="1" customWidth="1"/>
    <col min="1040" max="1280" width="9" style="3"/>
    <col min="1281" max="1281" width="47.375" style="3" customWidth="1"/>
    <col min="1282" max="1282" width="11.125" style="3" customWidth="1"/>
    <col min="1283" max="1283" width="12.875" style="3" customWidth="1"/>
    <col min="1284" max="1284" width="11.125" style="3" customWidth="1"/>
    <col min="1285" max="1289" width="10.25" style="3" customWidth="1"/>
    <col min="1290" max="1290" width="12.875" style="3" customWidth="1"/>
    <col min="1291" max="1292" width="10.25" style="3" customWidth="1"/>
    <col min="1293" max="1295" width="0" style="3" hidden="1" customWidth="1"/>
    <col min="1296" max="1536" width="9" style="3"/>
    <col min="1537" max="1537" width="47.375" style="3" customWidth="1"/>
    <col min="1538" max="1538" width="11.125" style="3" customWidth="1"/>
    <col min="1539" max="1539" width="12.875" style="3" customWidth="1"/>
    <col min="1540" max="1540" width="11.125" style="3" customWidth="1"/>
    <col min="1541" max="1545" width="10.25" style="3" customWidth="1"/>
    <col min="1546" max="1546" width="12.875" style="3" customWidth="1"/>
    <col min="1547" max="1548" width="10.25" style="3" customWidth="1"/>
    <col min="1549" max="1551" width="0" style="3" hidden="1" customWidth="1"/>
    <col min="1552" max="1792" width="9" style="3"/>
    <col min="1793" max="1793" width="47.375" style="3" customWidth="1"/>
    <col min="1794" max="1794" width="11.125" style="3" customWidth="1"/>
    <col min="1795" max="1795" width="12.875" style="3" customWidth="1"/>
    <col min="1796" max="1796" width="11.125" style="3" customWidth="1"/>
    <col min="1797" max="1801" width="10.25" style="3" customWidth="1"/>
    <col min="1802" max="1802" width="12.875" style="3" customWidth="1"/>
    <col min="1803" max="1804" width="10.25" style="3" customWidth="1"/>
    <col min="1805" max="1807" width="0" style="3" hidden="1" customWidth="1"/>
    <col min="1808" max="2048" width="9" style="3"/>
    <col min="2049" max="2049" width="47.375" style="3" customWidth="1"/>
    <col min="2050" max="2050" width="11.125" style="3" customWidth="1"/>
    <col min="2051" max="2051" width="12.875" style="3" customWidth="1"/>
    <col min="2052" max="2052" width="11.125" style="3" customWidth="1"/>
    <col min="2053" max="2057" width="10.25" style="3" customWidth="1"/>
    <col min="2058" max="2058" width="12.875" style="3" customWidth="1"/>
    <col min="2059" max="2060" width="10.25" style="3" customWidth="1"/>
    <col min="2061" max="2063" width="0" style="3" hidden="1" customWidth="1"/>
    <col min="2064" max="2304" width="9" style="3"/>
    <col min="2305" max="2305" width="47.375" style="3" customWidth="1"/>
    <col min="2306" max="2306" width="11.125" style="3" customWidth="1"/>
    <col min="2307" max="2307" width="12.875" style="3" customWidth="1"/>
    <col min="2308" max="2308" width="11.125" style="3" customWidth="1"/>
    <col min="2309" max="2313" width="10.25" style="3" customWidth="1"/>
    <col min="2314" max="2314" width="12.875" style="3" customWidth="1"/>
    <col min="2315" max="2316" width="10.25" style="3" customWidth="1"/>
    <col min="2317" max="2319" width="0" style="3" hidden="1" customWidth="1"/>
    <col min="2320" max="2560" width="9" style="3"/>
    <col min="2561" max="2561" width="47.375" style="3" customWidth="1"/>
    <col min="2562" max="2562" width="11.125" style="3" customWidth="1"/>
    <col min="2563" max="2563" width="12.875" style="3" customWidth="1"/>
    <col min="2564" max="2564" width="11.125" style="3" customWidth="1"/>
    <col min="2565" max="2569" width="10.25" style="3" customWidth="1"/>
    <col min="2570" max="2570" width="12.875" style="3" customWidth="1"/>
    <col min="2571" max="2572" width="10.25" style="3" customWidth="1"/>
    <col min="2573" max="2575" width="0" style="3" hidden="1" customWidth="1"/>
    <col min="2576" max="2816" width="9" style="3"/>
    <col min="2817" max="2817" width="47.375" style="3" customWidth="1"/>
    <col min="2818" max="2818" width="11.125" style="3" customWidth="1"/>
    <col min="2819" max="2819" width="12.875" style="3" customWidth="1"/>
    <col min="2820" max="2820" width="11.125" style="3" customWidth="1"/>
    <col min="2821" max="2825" width="10.25" style="3" customWidth="1"/>
    <col min="2826" max="2826" width="12.875" style="3" customWidth="1"/>
    <col min="2827" max="2828" width="10.25" style="3" customWidth="1"/>
    <col min="2829" max="2831" width="0" style="3" hidden="1" customWidth="1"/>
    <col min="2832" max="3072" width="9" style="3"/>
    <col min="3073" max="3073" width="47.375" style="3" customWidth="1"/>
    <col min="3074" max="3074" width="11.125" style="3" customWidth="1"/>
    <col min="3075" max="3075" width="12.875" style="3" customWidth="1"/>
    <col min="3076" max="3076" width="11.125" style="3" customWidth="1"/>
    <col min="3077" max="3081" width="10.25" style="3" customWidth="1"/>
    <col min="3082" max="3082" width="12.875" style="3" customWidth="1"/>
    <col min="3083" max="3084" width="10.25" style="3" customWidth="1"/>
    <col min="3085" max="3087" width="0" style="3" hidden="1" customWidth="1"/>
    <col min="3088" max="3328" width="9" style="3"/>
    <col min="3329" max="3329" width="47.375" style="3" customWidth="1"/>
    <col min="3330" max="3330" width="11.125" style="3" customWidth="1"/>
    <col min="3331" max="3331" width="12.875" style="3" customWidth="1"/>
    <col min="3332" max="3332" width="11.125" style="3" customWidth="1"/>
    <col min="3333" max="3337" width="10.25" style="3" customWidth="1"/>
    <col min="3338" max="3338" width="12.875" style="3" customWidth="1"/>
    <col min="3339" max="3340" width="10.25" style="3" customWidth="1"/>
    <col min="3341" max="3343" width="0" style="3" hidden="1" customWidth="1"/>
    <col min="3344" max="3584" width="9" style="3"/>
    <col min="3585" max="3585" width="47.375" style="3" customWidth="1"/>
    <col min="3586" max="3586" width="11.125" style="3" customWidth="1"/>
    <col min="3587" max="3587" width="12.875" style="3" customWidth="1"/>
    <col min="3588" max="3588" width="11.125" style="3" customWidth="1"/>
    <col min="3589" max="3593" width="10.25" style="3" customWidth="1"/>
    <col min="3594" max="3594" width="12.875" style="3" customWidth="1"/>
    <col min="3595" max="3596" width="10.25" style="3" customWidth="1"/>
    <col min="3597" max="3599" width="0" style="3" hidden="1" customWidth="1"/>
    <col min="3600" max="3840" width="9" style="3"/>
    <col min="3841" max="3841" width="47.375" style="3" customWidth="1"/>
    <col min="3842" max="3842" width="11.125" style="3" customWidth="1"/>
    <col min="3843" max="3843" width="12.875" style="3" customWidth="1"/>
    <col min="3844" max="3844" width="11.125" style="3" customWidth="1"/>
    <col min="3845" max="3849" width="10.25" style="3" customWidth="1"/>
    <col min="3850" max="3850" width="12.875" style="3" customWidth="1"/>
    <col min="3851" max="3852" width="10.25" style="3" customWidth="1"/>
    <col min="3853" max="3855" width="0" style="3" hidden="1" customWidth="1"/>
    <col min="3856" max="4096" width="9" style="3"/>
    <col min="4097" max="4097" width="47.375" style="3" customWidth="1"/>
    <col min="4098" max="4098" width="11.125" style="3" customWidth="1"/>
    <col min="4099" max="4099" width="12.875" style="3" customWidth="1"/>
    <col min="4100" max="4100" width="11.125" style="3" customWidth="1"/>
    <col min="4101" max="4105" width="10.25" style="3" customWidth="1"/>
    <col min="4106" max="4106" width="12.875" style="3" customWidth="1"/>
    <col min="4107" max="4108" width="10.25" style="3" customWidth="1"/>
    <col min="4109" max="4111" width="0" style="3" hidden="1" customWidth="1"/>
    <col min="4112" max="4352" width="9" style="3"/>
    <col min="4353" max="4353" width="47.375" style="3" customWidth="1"/>
    <col min="4354" max="4354" width="11.125" style="3" customWidth="1"/>
    <col min="4355" max="4355" width="12.875" style="3" customWidth="1"/>
    <col min="4356" max="4356" width="11.125" style="3" customWidth="1"/>
    <col min="4357" max="4361" width="10.25" style="3" customWidth="1"/>
    <col min="4362" max="4362" width="12.875" style="3" customWidth="1"/>
    <col min="4363" max="4364" width="10.25" style="3" customWidth="1"/>
    <col min="4365" max="4367" width="0" style="3" hidden="1" customWidth="1"/>
    <col min="4368" max="4608" width="9" style="3"/>
    <col min="4609" max="4609" width="47.375" style="3" customWidth="1"/>
    <col min="4610" max="4610" width="11.125" style="3" customWidth="1"/>
    <col min="4611" max="4611" width="12.875" style="3" customWidth="1"/>
    <col min="4612" max="4612" width="11.125" style="3" customWidth="1"/>
    <col min="4613" max="4617" width="10.25" style="3" customWidth="1"/>
    <col min="4618" max="4618" width="12.875" style="3" customWidth="1"/>
    <col min="4619" max="4620" width="10.25" style="3" customWidth="1"/>
    <col min="4621" max="4623" width="0" style="3" hidden="1" customWidth="1"/>
    <col min="4624" max="4864" width="9" style="3"/>
    <col min="4865" max="4865" width="47.375" style="3" customWidth="1"/>
    <col min="4866" max="4866" width="11.125" style="3" customWidth="1"/>
    <col min="4867" max="4867" width="12.875" style="3" customWidth="1"/>
    <col min="4868" max="4868" width="11.125" style="3" customWidth="1"/>
    <col min="4869" max="4873" width="10.25" style="3" customWidth="1"/>
    <col min="4874" max="4874" width="12.875" style="3" customWidth="1"/>
    <col min="4875" max="4876" width="10.25" style="3" customWidth="1"/>
    <col min="4877" max="4879" width="0" style="3" hidden="1" customWidth="1"/>
    <col min="4880" max="5120" width="9" style="3"/>
    <col min="5121" max="5121" width="47.375" style="3" customWidth="1"/>
    <col min="5122" max="5122" width="11.125" style="3" customWidth="1"/>
    <col min="5123" max="5123" width="12.875" style="3" customWidth="1"/>
    <col min="5124" max="5124" width="11.125" style="3" customWidth="1"/>
    <col min="5125" max="5129" width="10.25" style="3" customWidth="1"/>
    <col min="5130" max="5130" width="12.875" style="3" customWidth="1"/>
    <col min="5131" max="5132" width="10.25" style="3" customWidth="1"/>
    <col min="5133" max="5135" width="0" style="3" hidden="1" customWidth="1"/>
    <col min="5136" max="5376" width="9" style="3"/>
    <col min="5377" max="5377" width="47.375" style="3" customWidth="1"/>
    <col min="5378" max="5378" width="11.125" style="3" customWidth="1"/>
    <col min="5379" max="5379" width="12.875" style="3" customWidth="1"/>
    <col min="5380" max="5380" width="11.125" style="3" customWidth="1"/>
    <col min="5381" max="5385" width="10.25" style="3" customWidth="1"/>
    <col min="5386" max="5386" width="12.875" style="3" customWidth="1"/>
    <col min="5387" max="5388" width="10.25" style="3" customWidth="1"/>
    <col min="5389" max="5391" width="0" style="3" hidden="1" customWidth="1"/>
    <col min="5392" max="5632" width="9" style="3"/>
    <col min="5633" max="5633" width="47.375" style="3" customWidth="1"/>
    <col min="5634" max="5634" width="11.125" style="3" customWidth="1"/>
    <col min="5635" max="5635" width="12.875" style="3" customWidth="1"/>
    <col min="5636" max="5636" width="11.125" style="3" customWidth="1"/>
    <col min="5637" max="5641" width="10.25" style="3" customWidth="1"/>
    <col min="5642" max="5642" width="12.875" style="3" customWidth="1"/>
    <col min="5643" max="5644" width="10.25" style="3" customWidth="1"/>
    <col min="5645" max="5647" width="0" style="3" hidden="1" customWidth="1"/>
    <col min="5648" max="5888" width="9" style="3"/>
    <col min="5889" max="5889" width="47.375" style="3" customWidth="1"/>
    <col min="5890" max="5890" width="11.125" style="3" customWidth="1"/>
    <col min="5891" max="5891" width="12.875" style="3" customWidth="1"/>
    <col min="5892" max="5892" width="11.125" style="3" customWidth="1"/>
    <col min="5893" max="5897" width="10.25" style="3" customWidth="1"/>
    <col min="5898" max="5898" width="12.875" style="3" customWidth="1"/>
    <col min="5899" max="5900" width="10.25" style="3" customWidth="1"/>
    <col min="5901" max="5903" width="0" style="3" hidden="1" customWidth="1"/>
    <col min="5904" max="6144" width="9" style="3"/>
    <col min="6145" max="6145" width="47.375" style="3" customWidth="1"/>
    <col min="6146" max="6146" width="11.125" style="3" customWidth="1"/>
    <col min="6147" max="6147" width="12.875" style="3" customWidth="1"/>
    <col min="6148" max="6148" width="11.125" style="3" customWidth="1"/>
    <col min="6149" max="6153" width="10.25" style="3" customWidth="1"/>
    <col min="6154" max="6154" width="12.875" style="3" customWidth="1"/>
    <col min="6155" max="6156" width="10.25" style="3" customWidth="1"/>
    <col min="6157" max="6159" width="0" style="3" hidden="1" customWidth="1"/>
    <col min="6160" max="6400" width="9" style="3"/>
    <col min="6401" max="6401" width="47.375" style="3" customWidth="1"/>
    <col min="6402" max="6402" width="11.125" style="3" customWidth="1"/>
    <col min="6403" max="6403" width="12.875" style="3" customWidth="1"/>
    <col min="6404" max="6404" width="11.125" style="3" customWidth="1"/>
    <col min="6405" max="6409" width="10.25" style="3" customWidth="1"/>
    <col min="6410" max="6410" width="12.875" style="3" customWidth="1"/>
    <col min="6411" max="6412" width="10.25" style="3" customWidth="1"/>
    <col min="6413" max="6415" width="0" style="3" hidden="1" customWidth="1"/>
    <col min="6416" max="6656" width="9" style="3"/>
    <col min="6657" max="6657" width="47.375" style="3" customWidth="1"/>
    <col min="6658" max="6658" width="11.125" style="3" customWidth="1"/>
    <col min="6659" max="6659" width="12.875" style="3" customWidth="1"/>
    <col min="6660" max="6660" width="11.125" style="3" customWidth="1"/>
    <col min="6661" max="6665" width="10.25" style="3" customWidth="1"/>
    <col min="6666" max="6666" width="12.875" style="3" customWidth="1"/>
    <col min="6667" max="6668" width="10.25" style="3" customWidth="1"/>
    <col min="6669" max="6671" width="0" style="3" hidden="1" customWidth="1"/>
    <col min="6672" max="6912" width="9" style="3"/>
    <col min="6913" max="6913" width="47.375" style="3" customWidth="1"/>
    <col min="6914" max="6914" width="11.125" style="3" customWidth="1"/>
    <col min="6915" max="6915" width="12.875" style="3" customWidth="1"/>
    <col min="6916" max="6916" width="11.125" style="3" customWidth="1"/>
    <col min="6917" max="6921" width="10.25" style="3" customWidth="1"/>
    <col min="6922" max="6922" width="12.875" style="3" customWidth="1"/>
    <col min="6923" max="6924" width="10.25" style="3" customWidth="1"/>
    <col min="6925" max="6927" width="0" style="3" hidden="1" customWidth="1"/>
    <col min="6928" max="7168" width="9" style="3"/>
    <col min="7169" max="7169" width="47.375" style="3" customWidth="1"/>
    <col min="7170" max="7170" width="11.125" style="3" customWidth="1"/>
    <col min="7171" max="7171" width="12.875" style="3" customWidth="1"/>
    <col min="7172" max="7172" width="11.125" style="3" customWidth="1"/>
    <col min="7173" max="7177" width="10.25" style="3" customWidth="1"/>
    <col min="7178" max="7178" width="12.875" style="3" customWidth="1"/>
    <col min="7179" max="7180" width="10.25" style="3" customWidth="1"/>
    <col min="7181" max="7183" width="0" style="3" hidden="1" customWidth="1"/>
    <col min="7184" max="7424" width="9" style="3"/>
    <col min="7425" max="7425" width="47.375" style="3" customWidth="1"/>
    <col min="7426" max="7426" width="11.125" style="3" customWidth="1"/>
    <col min="7427" max="7427" width="12.875" style="3" customWidth="1"/>
    <col min="7428" max="7428" width="11.125" style="3" customWidth="1"/>
    <col min="7429" max="7433" width="10.25" style="3" customWidth="1"/>
    <col min="7434" max="7434" width="12.875" style="3" customWidth="1"/>
    <col min="7435" max="7436" width="10.25" style="3" customWidth="1"/>
    <col min="7437" max="7439" width="0" style="3" hidden="1" customWidth="1"/>
    <col min="7440" max="7680" width="9" style="3"/>
    <col min="7681" max="7681" width="47.375" style="3" customWidth="1"/>
    <col min="7682" max="7682" width="11.125" style="3" customWidth="1"/>
    <col min="7683" max="7683" width="12.875" style="3" customWidth="1"/>
    <col min="7684" max="7684" width="11.125" style="3" customWidth="1"/>
    <col min="7685" max="7689" width="10.25" style="3" customWidth="1"/>
    <col min="7690" max="7690" width="12.875" style="3" customWidth="1"/>
    <col min="7691" max="7692" width="10.25" style="3" customWidth="1"/>
    <col min="7693" max="7695" width="0" style="3" hidden="1" customWidth="1"/>
    <col min="7696" max="7936" width="9" style="3"/>
    <col min="7937" max="7937" width="47.375" style="3" customWidth="1"/>
    <col min="7938" max="7938" width="11.125" style="3" customWidth="1"/>
    <col min="7939" max="7939" width="12.875" style="3" customWidth="1"/>
    <col min="7940" max="7940" width="11.125" style="3" customWidth="1"/>
    <col min="7941" max="7945" width="10.25" style="3" customWidth="1"/>
    <col min="7946" max="7946" width="12.875" style="3" customWidth="1"/>
    <col min="7947" max="7948" width="10.25" style="3" customWidth="1"/>
    <col min="7949" max="7951" width="0" style="3" hidden="1" customWidth="1"/>
    <col min="7952" max="8192" width="9" style="3"/>
    <col min="8193" max="8193" width="47.375" style="3" customWidth="1"/>
    <col min="8194" max="8194" width="11.125" style="3" customWidth="1"/>
    <col min="8195" max="8195" width="12.875" style="3" customWidth="1"/>
    <col min="8196" max="8196" width="11.125" style="3" customWidth="1"/>
    <col min="8197" max="8201" width="10.25" style="3" customWidth="1"/>
    <col min="8202" max="8202" width="12.875" style="3" customWidth="1"/>
    <col min="8203" max="8204" width="10.25" style="3" customWidth="1"/>
    <col min="8205" max="8207" width="0" style="3" hidden="1" customWidth="1"/>
    <col min="8208" max="8448" width="9" style="3"/>
    <col min="8449" max="8449" width="47.375" style="3" customWidth="1"/>
    <col min="8450" max="8450" width="11.125" style="3" customWidth="1"/>
    <col min="8451" max="8451" width="12.875" style="3" customWidth="1"/>
    <col min="8452" max="8452" width="11.125" style="3" customWidth="1"/>
    <col min="8453" max="8457" width="10.25" style="3" customWidth="1"/>
    <col min="8458" max="8458" width="12.875" style="3" customWidth="1"/>
    <col min="8459" max="8460" width="10.25" style="3" customWidth="1"/>
    <col min="8461" max="8463" width="0" style="3" hidden="1" customWidth="1"/>
    <col min="8464" max="8704" width="9" style="3"/>
    <col min="8705" max="8705" width="47.375" style="3" customWidth="1"/>
    <col min="8706" max="8706" width="11.125" style="3" customWidth="1"/>
    <col min="8707" max="8707" width="12.875" style="3" customWidth="1"/>
    <col min="8708" max="8708" width="11.125" style="3" customWidth="1"/>
    <col min="8709" max="8713" width="10.25" style="3" customWidth="1"/>
    <col min="8714" max="8714" width="12.875" style="3" customWidth="1"/>
    <col min="8715" max="8716" width="10.25" style="3" customWidth="1"/>
    <col min="8717" max="8719" width="0" style="3" hidden="1" customWidth="1"/>
    <col min="8720" max="8960" width="9" style="3"/>
    <col min="8961" max="8961" width="47.375" style="3" customWidth="1"/>
    <col min="8962" max="8962" width="11.125" style="3" customWidth="1"/>
    <col min="8963" max="8963" width="12.875" style="3" customWidth="1"/>
    <col min="8964" max="8964" width="11.125" style="3" customWidth="1"/>
    <col min="8965" max="8969" width="10.25" style="3" customWidth="1"/>
    <col min="8970" max="8970" width="12.875" style="3" customWidth="1"/>
    <col min="8971" max="8972" width="10.25" style="3" customWidth="1"/>
    <col min="8973" max="8975" width="0" style="3" hidden="1" customWidth="1"/>
    <col min="8976" max="9216" width="9" style="3"/>
    <col min="9217" max="9217" width="47.375" style="3" customWidth="1"/>
    <col min="9218" max="9218" width="11.125" style="3" customWidth="1"/>
    <col min="9219" max="9219" width="12.875" style="3" customWidth="1"/>
    <col min="9220" max="9220" width="11.125" style="3" customWidth="1"/>
    <col min="9221" max="9225" width="10.25" style="3" customWidth="1"/>
    <col min="9226" max="9226" width="12.875" style="3" customWidth="1"/>
    <col min="9227" max="9228" width="10.25" style="3" customWidth="1"/>
    <col min="9229" max="9231" width="0" style="3" hidden="1" customWidth="1"/>
    <col min="9232" max="9472" width="9" style="3"/>
    <col min="9473" max="9473" width="47.375" style="3" customWidth="1"/>
    <col min="9474" max="9474" width="11.125" style="3" customWidth="1"/>
    <col min="9475" max="9475" width="12.875" style="3" customWidth="1"/>
    <col min="9476" max="9476" width="11.125" style="3" customWidth="1"/>
    <col min="9477" max="9481" width="10.25" style="3" customWidth="1"/>
    <col min="9482" max="9482" width="12.875" style="3" customWidth="1"/>
    <col min="9483" max="9484" width="10.25" style="3" customWidth="1"/>
    <col min="9485" max="9487" width="0" style="3" hidden="1" customWidth="1"/>
    <col min="9488" max="9728" width="9" style="3"/>
    <col min="9729" max="9729" width="47.375" style="3" customWidth="1"/>
    <col min="9730" max="9730" width="11.125" style="3" customWidth="1"/>
    <col min="9731" max="9731" width="12.875" style="3" customWidth="1"/>
    <col min="9732" max="9732" width="11.125" style="3" customWidth="1"/>
    <col min="9733" max="9737" width="10.25" style="3" customWidth="1"/>
    <col min="9738" max="9738" width="12.875" style="3" customWidth="1"/>
    <col min="9739" max="9740" width="10.25" style="3" customWidth="1"/>
    <col min="9741" max="9743" width="0" style="3" hidden="1" customWidth="1"/>
    <col min="9744" max="9984" width="9" style="3"/>
    <col min="9985" max="9985" width="47.375" style="3" customWidth="1"/>
    <col min="9986" max="9986" width="11.125" style="3" customWidth="1"/>
    <col min="9987" max="9987" width="12.875" style="3" customWidth="1"/>
    <col min="9988" max="9988" width="11.125" style="3" customWidth="1"/>
    <col min="9989" max="9993" width="10.25" style="3" customWidth="1"/>
    <col min="9994" max="9994" width="12.875" style="3" customWidth="1"/>
    <col min="9995" max="9996" width="10.25" style="3" customWidth="1"/>
    <col min="9997" max="9999" width="0" style="3" hidden="1" customWidth="1"/>
    <col min="10000" max="10240" width="9" style="3"/>
    <col min="10241" max="10241" width="47.375" style="3" customWidth="1"/>
    <col min="10242" max="10242" width="11.125" style="3" customWidth="1"/>
    <col min="10243" max="10243" width="12.875" style="3" customWidth="1"/>
    <col min="10244" max="10244" width="11.125" style="3" customWidth="1"/>
    <col min="10245" max="10249" width="10.25" style="3" customWidth="1"/>
    <col min="10250" max="10250" width="12.875" style="3" customWidth="1"/>
    <col min="10251" max="10252" width="10.25" style="3" customWidth="1"/>
    <col min="10253" max="10255" width="0" style="3" hidden="1" customWidth="1"/>
    <col min="10256" max="10496" width="9" style="3"/>
    <col min="10497" max="10497" width="47.375" style="3" customWidth="1"/>
    <col min="10498" max="10498" width="11.125" style="3" customWidth="1"/>
    <col min="10499" max="10499" width="12.875" style="3" customWidth="1"/>
    <col min="10500" max="10500" width="11.125" style="3" customWidth="1"/>
    <col min="10501" max="10505" width="10.25" style="3" customWidth="1"/>
    <col min="10506" max="10506" width="12.875" style="3" customWidth="1"/>
    <col min="10507" max="10508" width="10.25" style="3" customWidth="1"/>
    <col min="10509" max="10511" width="0" style="3" hidden="1" customWidth="1"/>
    <col min="10512" max="10752" width="9" style="3"/>
    <col min="10753" max="10753" width="47.375" style="3" customWidth="1"/>
    <col min="10754" max="10754" width="11.125" style="3" customWidth="1"/>
    <col min="10755" max="10755" width="12.875" style="3" customWidth="1"/>
    <col min="10756" max="10756" width="11.125" style="3" customWidth="1"/>
    <col min="10757" max="10761" width="10.25" style="3" customWidth="1"/>
    <col min="10762" max="10762" width="12.875" style="3" customWidth="1"/>
    <col min="10763" max="10764" width="10.25" style="3" customWidth="1"/>
    <col min="10765" max="10767" width="0" style="3" hidden="1" customWidth="1"/>
    <col min="10768" max="11008" width="9" style="3"/>
    <col min="11009" max="11009" width="47.375" style="3" customWidth="1"/>
    <col min="11010" max="11010" width="11.125" style="3" customWidth="1"/>
    <col min="11011" max="11011" width="12.875" style="3" customWidth="1"/>
    <col min="11012" max="11012" width="11.125" style="3" customWidth="1"/>
    <col min="11013" max="11017" width="10.25" style="3" customWidth="1"/>
    <col min="11018" max="11018" width="12.875" style="3" customWidth="1"/>
    <col min="11019" max="11020" width="10.25" style="3" customWidth="1"/>
    <col min="11021" max="11023" width="0" style="3" hidden="1" customWidth="1"/>
    <col min="11024" max="11264" width="9" style="3"/>
    <col min="11265" max="11265" width="47.375" style="3" customWidth="1"/>
    <col min="11266" max="11266" width="11.125" style="3" customWidth="1"/>
    <col min="11267" max="11267" width="12.875" style="3" customWidth="1"/>
    <col min="11268" max="11268" width="11.125" style="3" customWidth="1"/>
    <col min="11269" max="11273" width="10.25" style="3" customWidth="1"/>
    <col min="11274" max="11274" width="12.875" style="3" customWidth="1"/>
    <col min="11275" max="11276" width="10.25" style="3" customWidth="1"/>
    <col min="11277" max="11279" width="0" style="3" hidden="1" customWidth="1"/>
    <col min="11280" max="11520" width="9" style="3"/>
    <col min="11521" max="11521" width="47.375" style="3" customWidth="1"/>
    <col min="11522" max="11522" width="11.125" style="3" customWidth="1"/>
    <col min="11523" max="11523" width="12.875" style="3" customWidth="1"/>
    <col min="11524" max="11524" width="11.125" style="3" customWidth="1"/>
    <col min="11525" max="11529" width="10.25" style="3" customWidth="1"/>
    <col min="11530" max="11530" width="12.875" style="3" customWidth="1"/>
    <col min="11531" max="11532" width="10.25" style="3" customWidth="1"/>
    <col min="11533" max="11535" width="0" style="3" hidden="1" customWidth="1"/>
    <col min="11536" max="11776" width="9" style="3"/>
    <col min="11777" max="11777" width="47.375" style="3" customWidth="1"/>
    <col min="11778" max="11778" width="11.125" style="3" customWidth="1"/>
    <col min="11779" max="11779" width="12.875" style="3" customWidth="1"/>
    <col min="11780" max="11780" width="11.125" style="3" customWidth="1"/>
    <col min="11781" max="11785" width="10.25" style="3" customWidth="1"/>
    <col min="11786" max="11786" width="12.875" style="3" customWidth="1"/>
    <col min="11787" max="11788" width="10.25" style="3" customWidth="1"/>
    <col min="11789" max="11791" width="0" style="3" hidden="1" customWidth="1"/>
    <col min="11792" max="12032" width="9" style="3"/>
    <col min="12033" max="12033" width="47.375" style="3" customWidth="1"/>
    <col min="12034" max="12034" width="11.125" style="3" customWidth="1"/>
    <col min="12035" max="12035" width="12.875" style="3" customWidth="1"/>
    <col min="12036" max="12036" width="11.125" style="3" customWidth="1"/>
    <col min="12037" max="12041" width="10.25" style="3" customWidth="1"/>
    <col min="12042" max="12042" width="12.875" style="3" customWidth="1"/>
    <col min="12043" max="12044" width="10.25" style="3" customWidth="1"/>
    <col min="12045" max="12047" width="0" style="3" hidden="1" customWidth="1"/>
    <col min="12048" max="12288" width="9" style="3"/>
    <col min="12289" max="12289" width="47.375" style="3" customWidth="1"/>
    <col min="12290" max="12290" width="11.125" style="3" customWidth="1"/>
    <col min="12291" max="12291" width="12.875" style="3" customWidth="1"/>
    <col min="12292" max="12292" width="11.125" style="3" customWidth="1"/>
    <col min="12293" max="12297" width="10.25" style="3" customWidth="1"/>
    <col min="12298" max="12298" width="12.875" style="3" customWidth="1"/>
    <col min="12299" max="12300" width="10.25" style="3" customWidth="1"/>
    <col min="12301" max="12303" width="0" style="3" hidden="1" customWidth="1"/>
    <col min="12304" max="12544" width="9" style="3"/>
    <col min="12545" max="12545" width="47.375" style="3" customWidth="1"/>
    <col min="12546" max="12546" width="11.125" style="3" customWidth="1"/>
    <col min="12547" max="12547" width="12.875" style="3" customWidth="1"/>
    <col min="12548" max="12548" width="11.125" style="3" customWidth="1"/>
    <col min="12549" max="12553" width="10.25" style="3" customWidth="1"/>
    <col min="12554" max="12554" width="12.875" style="3" customWidth="1"/>
    <col min="12555" max="12556" width="10.25" style="3" customWidth="1"/>
    <col min="12557" max="12559" width="0" style="3" hidden="1" customWidth="1"/>
    <col min="12560" max="12800" width="9" style="3"/>
    <col min="12801" max="12801" width="47.375" style="3" customWidth="1"/>
    <col min="12802" max="12802" width="11.125" style="3" customWidth="1"/>
    <col min="12803" max="12803" width="12.875" style="3" customWidth="1"/>
    <col min="12804" max="12804" width="11.125" style="3" customWidth="1"/>
    <col min="12805" max="12809" width="10.25" style="3" customWidth="1"/>
    <col min="12810" max="12810" width="12.875" style="3" customWidth="1"/>
    <col min="12811" max="12812" width="10.25" style="3" customWidth="1"/>
    <col min="12813" max="12815" width="0" style="3" hidden="1" customWidth="1"/>
    <col min="12816" max="13056" width="9" style="3"/>
    <col min="13057" max="13057" width="47.375" style="3" customWidth="1"/>
    <col min="13058" max="13058" width="11.125" style="3" customWidth="1"/>
    <col min="13059" max="13059" width="12.875" style="3" customWidth="1"/>
    <col min="13060" max="13060" width="11.125" style="3" customWidth="1"/>
    <col min="13061" max="13065" width="10.25" style="3" customWidth="1"/>
    <col min="13066" max="13066" width="12.875" style="3" customWidth="1"/>
    <col min="13067" max="13068" width="10.25" style="3" customWidth="1"/>
    <col min="13069" max="13071" width="0" style="3" hidden="1" customWidth="1"/>
    <col min="13072" max="13312" width="9" style="3"/>
    <col min="13313" max="13313" width="47.375" style="3" customWidth="1"/>
    <col min="13314" max="13314" width="11.125" style="3" customWidth="1"/>
    <col min="13315" max="13315" width="12.875" style="3" customWidth="1"/>
    <col min="13316" max="13316" width="11.125" style="3" customWidth="1"/>
    <col min="13317" max="13321" width="10.25" style="3" customWidth="1"/>
    <col min="13322" max="13322" width="12.875" style="3" customWidth="1"/>
    <col min="13323" max="13324" width="10.25" style="3" customWidth="1"/>
    <col min="13325" max="13327" width="0" style="3" hidden="1" customWidth="1"/>
    <col min="13328" max="13568" width="9" style="3"/>
    <col min="13569" max="13569" width="47.375" style="3" customWidth="1"/>
    <col min="13570" max="13570" width="11.125" style="3" customWidth="1"/>
    <col min="13571" max="13571" width="12.875" style="3" customWidth="1"/>
    <col min="13572" max="13572" width="11.125" style="3" customWidth="1"/>
    <col min="13573" max="13577" width="10.25" style="3" customWidth="1"/>
    <col min="13578" max="13578" width="12.875" style="3" customWidth="1"/>
    <col min="13579" max="13580" width="10.25" style="3" customWidth="1"/>
    <col min="13581" max="13583" width="0" style="3" hidden="1" customWidth="1"/>
    <col min="13584" max="13824" width="9" style="3"/>
    <col min="13825" max="13825" width="47.375" style="3" customWidth="1"/>
    <col min="13826" max="13826" width="11.125" style="3" customWidth="1"/>
    <col min="13827" max="13827" width="12.875" style="3" customWidth="1"/>
    <col min="13828" max="13828" width="11.125" style="3" customWidth="1"/>
    <col min="13829" max="13833" width="10.25" style="3" customWidth="1"/>
    <col min="13834" max="13834" width="12.875" style="3" customWidth="1"/>
    <col min="13835" max="13836" width="10.25" style="3" customWidth="1"/>
    <col min="13837" max="13839" width="0" style="3" hidden="1" customWidth="1"/>
    <col min="13840" max="14080" width="9" style="3"/>
    <col min="14081" max="14081" width="47.375" style="3" customWidth="1"/>
    <col min="14082" max="14082" width="11.125" style="3" customWidth="1"/>
    <col min="14083" max="14083" width="12.875" style="3" customWidth="1"/>
    <col min="14084" max="14084" width="11.125" style="3" customWidth="1"/>
    <col min="14085" max="14089" width="10.25" style="3" customWidth="1"/>
    <col min="14090" max="14090" width="12.875" style="3" customWidth="1"/>
    <col min="14091" max="14092" width="10.25" style="3" customWidth="1"/>
    <col min="14093" max="14095" width="0" style="3" hidden="1" customWidth="1"/>
    <col min="14096" max="14336" width="9" style="3"/>
    <col min="14337" max="14337" width="47.375" style="3" customWidth="1"/>
    <col min="14338" max="14338" width="11.125" style="3" customWidth="1"/>
    <col min="14339" max="14339" width="12.875" style="3" customWidth="1"/>
    <col min="14340" max="14340" width="11.125" style="3" customWidth="1"/>
    <col min="14341" max="14345" width="10.25" style="3" customWidth="1"/>
    <col min="14346" max="14346" width="12.875" style="3" customWidth="1"/>
    <col min="14347" max="14348" width="10.25" style="3" customWidth="1"/>
    <col min="14349" max="14351" width="0" style="3" hidden="1" customWidth="1"/>
    <col min="14352" max="14592" width="9" style="3"/>
    <col min="14593" max="14593" width="47.375" style="3" customWidth="1"/>
    <col min="14594" max="14594" width="11.125" style="3" customWidth="1"/>
    <col min="14595" max="14595" width="12.875" style="3" customWidth="1"/>
    <col min="14596" max="14596" width="11.125" style="3" customWidth="1"/>
    <col min="14597" max="14601" width="10.25" style="3" customWidth="1"/>
    <col min="14602" max="14602" width="12.875" style="3" customWidth="1"/>
    <col min="14603" max="14604" width="10.25" style="3" customWidth="1"/>
    <col min="14605" max="14607" width="0" style="3" hidden="1" customWidth="1"/>
    <col min="14608" max="14848" width="9" style="3"/>
    <col min="14849" max="14849" width="47.375" style="3" customWidth="1"/>
    <col min="14850" max="14850" width="11.125" style="3" customWidth="1"/>
    <col min="14851" max="14851" width="12.875" style="3" customWidth="1"/>
    <col min="14852" max="14852" width="11.125" style="3" customWidth="1"/>
    <col min="14853" max="14857" width="10.25" style="3" customWidth="1"/>
    <col min="14858" max="14858" width="12.875" style="3" customWidth="1"/>
    <col min="14859" max="14860" width="10.25" style="3" customWidth="1"/>
    <col min="14861" max="14863" width="0" style="3" hidden="1" customWidth="1"/>
    <col min="14864" max="15104" width="9" style="3"/>
    <col min="15105" max="15105" width="47.375" style="3" customWidth="1"/>
    <col min="15106" max="15106" width="11.125" style="3" customWidth="1"/>
    <col min="15107" max="15107" width="12.875" style="3" customWidth="1"/>
    <col min="15108" max="15108" width="11.125" style="3" customWidth="1"/>
    <col min="15109" max="15113" width="10.25" style="3" customWidth="1"/>
    <col min="15114" max="15114" width="12.875" style="3" customWidth="1"/>
    <col min="15115" max="15116" width="10.25" style="3" customWidth="1"/>
    <col min="15117" max="15119" width="0" style="3" hidden="1" customWidth="1"/>
    <col min="15120" max="15360" width="9" style="3"/>
    <col min="15361" max="15361" width="47.375" style="3" customWidth="1"/>
    <col min="15362" max="15362" width="11.125" style="3" customWidth="1"/>
    <col min="15363" max="15363" width="12.875" style="3" customWidth="1"/>
    <col min="15364" max="15364" width="11.125" style="3" customWidth="1"/>
    <col min="15365" max="15369" width="10.25" style="3" customWidth="1"/>
    <col min="15370" max="15370" width="12.875" style="3" customWidth="1"/>
    <col min="15371" max="15372" width="10.25" style="3" customWidth="1"/>
    <col min="15373" max="15375" width="0" style="3" hidden="1" customWidth="1"/>
    <col min="15376" max="15616" width="9" style="3"/>
    <col min="15617" max="15617" width="47.375" style="3" customWidth="1"/>
    <col min="15618" max="15618" width="11.125" style="3" customWidth="1"/>
    <col min="15619" max="15619" width="12.875" style="3" customWidth="1"/>
    <col min="15620" max="15620" width="11.125" style="3" customWidth="1"/>
    <col min="15621" max="15625" width="10.25" style="3" customWidth="1"/>
    <col min="15626" max="15626" width="12.875" style="3" customWidth="1"/>
    <col min="15627" max="15628" width="10.25" style="3" customWidth="1"/>
    <col min="15629" max="15631" width="0" style="3" hidden="1" customWidth="1"/>
    <col min="15632" max="15872" width="9" style="3"/>
    <col min="15873" max="15873" width="47.375" style="3" customWidth="1"/>
    <col min="15874" max="15874" width="11.125" style="3" customWidth="1"/>
    <col min="15875" max="15875" width="12.875" style="3" customWidth="1"/>
    <col min="15876" max="15876" width="11.125" style="3" customWidth="1"/>
    <col min="15877" max="15881" width="10.25" style="3" customWidth="1"/>
    <col min="15882" max="15882" width="12.875" style="3" customWidth="1"/>
    <col min="15883" max="15884" width="10.25" style="3" customWidth="1"/>
    <col min="15885" max="15887" width="0" style="3" hidden="1" customWidth="1"/>
    <col min="15888" max="16128" width="9" style="3"/>
    <col min="16129" max="16129" width="47.375" style="3" customWidth="1"/>
    <col min="16130" max="16130" width="11.125" style="3" customWidth="1"/>
    <col min="16131" max="16131" width="12.875" style="3" customWidth="1"/>
    <col min="16132" max="16132" width="11.125" style="3" customWidth="1"/>
    <col min="16133" max="16137" width="10.25" style="3" customWidth="1"/>
    <col min="16138" max="16138" width="12.875" style="3" customWidth="1"/>
    <col min="16139" max="16140" width="10.25" style="3" customWidth="1"/>
    <col min="16141" max="16143" width="0" style="3" hidden="1" customWidth="1"/>
    <col min="16144" max="16384" width="9" style="3"/>
  </cols>
  <sheetData>
    <row r="1" spans="1:12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54.75" customHeight="1">
      <c r="A3" s="56" t="s">
        <v>9</v>
      </c>
      <c r="B3" s="57"/>
      <c r="C3" s="57"/>
      <c r="D3" s="58"/>
      <c r="E3" s="56" t="s">
        <v>11</v>
      </c>
      <c r="F3" s="57"/>
      <c r="G3" s="57"/>
      <c r="H3" s="57"/>
      <c r="I3" s="57"/>
      <c r="J3" s="57"/>
      <c r="K3" s="57"/>
      <c r="L3" s="58"/>
    </row>
    <row r="4" spans="1:12">
      <c r="A4" s="52" t="s">
        <v>10</v>
      </c>
      <c r="B4" s="53"/>
      <c r="C4" s="53"/>
      <c r="D4" s="54"/>
      <c r="E4" s="59" t="s">
        <v>12</v>
      </c>
      <c r="F4" s="60"/>
      <c r="G4" s="60"/>
      <c r="H4" s="60"/>
      <c r="I4" s="60"/>
      <c r="J4" s="60"/>
      <c r="K4" s="60"/>
      <c r="L4" s="61"/>
    </row>
    <row r="5" spans="1:12" ht="88.5" customHeight="1">
      <c r="A5" s="49" t="s">
        <v>5</v>
      </c>
      <c r="B5" s="50"/>
      <c r="C5" s="50"/>
      <c r="D5" s="51"/>
      <c r="E5" s="52" t="s">
        <v>5</v>
      </c>
      <c r="F5" s="53"/>
      <c r="G5" s="53"/>
      <c r="H5" s="53"/>
      <c r="I5" s="53"/>
      <c r="J5" s="53"/>
      <c r="K5" s="53"/>
      <c r="L5" s="54"/>
    </row>
    <row r="6" spans="1:12">
      <c r="A6" s="62" t="s">
        <v>8</v>
      </c>
      <c r="B6" s="63"/>
      <c r="C6" s="63"/>
      <c r="D6" s="64"/>
      <c r="E6" s="62" t="s">
        <v>18</v>
      </c>
      <c r="F6" s="63"/>
      <c r="G6" s="63"/>
      <c r="H6" s="63"/>
      <c r="I6" s="63"/>
      <c r="J6" s="63"/>
      <c r="K6" s="63"/>
      <c r="L6" s="64"/>
    </row>
    <row r="7" spans="1:12">
      <c r="A7" s="15"/>
      <c r="B7" s="5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>
      <c r="A8" s="8"/>
      <c r="B8" s="9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</row>
    <row r="10" spans="1:12" ht="54.75" customHeight="1">
      <c r="A10" s="56" t="s">
        <v>13</v>
      </c>
      <c r="B10" s="57"/>
      <c r="C10" s="57"/>
      <c r="D10" s="58"/>
      <c r="E10" s="56" t="s">
        <v>16</v>
      </c>
      <c r="F10" s="57"/>
      <c r="G10" s="57"/>
      <c r="H10" s="57"/>
      <c r="I10" s="57"/>
      <c r="J10" s="57"/>
      <c r="K10" s="57"/>
      <c r="L10" s="58"/>
    </row>
    <row r="11" spans="1:12">
      <c r="A11" s="52" t="s">
        <v>14</v>
      </c>
      <c r="B11" s="53"/>
      <c r="C11" s="53"/>
      <c r="D11" s="54"/>
      <c r="E11" s="68" t="s">
        <v>15</v>
      </c>
      <c r="F11" s="69"/>
      <c r="G11" s="69"/>
      <c r="H11" s="69"/>
      <c r="I11" s="69"/>
      <c r="J11" s="69"/>
      <c r="K11" s="69"/>
      <c r="L11" s="70"/>
    </row>
    <row r="12" spans="1:12" ht="88.5" customHeight="1">
      <c r="A12" s="49" t="s">
        <v>5</v>
      </c>
      <c r="B12" s="50"/>
      <c r="C12" s="50"/>
      <c r="D12" s="51"/>
      <c r="E12" s="49" t="s">
        <v>5</v>
      </c>
      <c r="F12" s="50"/>
      <c r="G12" s="50"/>
      <c r="H12" s="50"/>
      <c r="I12" s="50"/>
      <c r="J12" s="50"/>
      <c r="K12" s="50"/>
      <c r="L12" s="51"/>
    </row>
    <row r="13" spans="1:12">
      <c r="A13" s="62" t="s">
        <v>17</v>
      </c>
      <c r="B13" s="63"/>
      <c r="C13" s="63"/>
      <c r="D13" s="64"/>
      <c r="E13" s="62" t="s">
        <v>19</v>
      </c>
      <c r="F13" s="63"/>
      <c r="G13" s="63"/>
      <c r="H13" s="63"/>
      <c r="I13" s="63"/>
      <c r="J13" s="63"/>
      <c r="K13" s="63"/>
      <c r="L13" s="64"/>
    </row>
  </sheetData>
  <mergeCells count="18">
    <mergeCell ref="A12:D12"/>
    <mergeCell ref="E12:L12"/>
    <mergeCell ref="A13:D13"/>
    <mergeCell ref="E13:L13"/>
    <mergeCell ref="A6:D6"/>
    <mergeCell ref="E6:L6"/>
    <mergeCell ref="A9:L9"/>
    <mergeCell ref="A10:D10"/>
    <mergeCell ref="E10:L10"/>
    <mergeCell ref="A11:D11"/>
    <mergeCell ref="E11:L11"/>
    <mergeCell ref="A5:D5"/>
    <mergeCell ref="E5:L5"/>
    <mergeCell ref="A1:L1"/>
    <mergeCell ref="A3:D3"/>
    <mergeCell ref="E3:L3"/>
    <mergeCell ref="A4:D4"/>
    <mergeCell ref="E4:L4"/>
  </mergeCells>
  <printOptions horizontalCentered="1"/>
  <pageMargins left="0.17" right="0.16" top="0.59055118110236227" bottom="0.39370078740157483" header="0.19685039370078741" footer="0.1968503937007874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0"/>
  <sheetViews>
    <sheetView tabSelected="1" topLeftCell="A83" zoomScale="90" zoomScaleNormal="90" workbookViewId="0">
      <selection activeCell="H97" sqref="H97"/>
    </sheetView>
  </sheetViews>
  <sheetFormatPr defaultColWidth="9" defaultRowHeight="24" outlineLevelRow="1"/>
  <cols>
    <col min="1" max="1" width="46.125" style="1" customWidth="1"/>
    <col min="2" max="5" width="17.625" style="1" customWidth="1"/>
    <col min="6" max="6" width="16.375" style="1" customWidth="1"/>
    <col min="7" max="16384" width="9" style="1"/>
  </cols>
  <sheetData>
    <row r="2" spans="1:8">
      <c r="A2" s="47" t="s">
        <v>63</v>
      </c>
      <c r="B2" s="47"/>
      <c r="C2" s="47"/>
      <c r="D2" s="47"/>
      <c r="E2" s="47"/>
    </row>
    <row r="3" spans="1:8">
      <c r="A3" s="47" t="s">
        <v>60</v>
      </c>
      <c r="B3" s="47"/>
      <c r="C3" s="47"/>
      <c r="D3" s="47"/>
      <c r="E3" s="47"/>
    </row>
    <row r="4" spans="1:8" ht="24" customHeight="1"/>
    <row r="5" spans="1:8">
      <c r="E5" s="19" t="s">
        <v>6</v>
      </c>
    </row>
    <row r="6" spans="1:8">
      <c r="A6" s="48" t="s">
        <v>20</v>
      </c>
      <c r="B6" s="43" t="s">
        <v>0</v>
      </c>
      <c r="C6" s="43" t="s">
        <v>2</v>
      </c>
      <c r="D6" s="43" t="s">
        <v>3</v>
      </c>
      <c r="E6" s="43" t="s">
        <v>4</v>
      </c>
    </row>
    <row r="7" spans="1:8" ht="28.5" customHeight="1">
      <c r="A7" s="48"/>
      <c r="B7" s="43" t="s">
        <v>1</v>
      </c>
      <c r="C7" s="43" t="s">
        <v>1</v>
      </c>
      <c r="D7" s="43" t="s">
        <v>1</v>
      </c>
      <c r="E7" s="43" t="s">
        <v>1</v>
      </c>
      <c r="F7" s="1" t="s">
        <v>61</v>
      </c>
      <c r="G7" s="1" t="s">
        <v>61</v>
      </c>
    </row>
    <row r="8" spans="1:8">
      <c r="A8" s="31" t="s">
        <v>67</v>
      </c>
      <c r="B8" s="45">
        <v>3292700</v>
      </c>
      <c r="C8" s="45">
        <f>SUM(C9)</f>
        <v>3292700</v>
      </c>
      <c r="D8" s="32">
        <v>0</v>
      </c>
      <c r="E8" s="32">
        <v>0</v>
      </c>
      <c r="G8" s="1" t="s">
        <v>61</v>
      </c>
    </row>
    <row r="9" spans="1:8">
      <c r="A9" s="17" t="s">
        <v>24</v>
      </c>
      <c r="B9" s="44">
        <v>3292700</v>
      </c>
      <c r="C9" s="44">
        <v>3292700</v>
      </c>
      <c r="D9" s="46">
        <v>0</v>
      </c>
      <c r="E9" s="46">
        <v>0</v>
      </c>
      <c r="H9" s="1" t="s">
        <v>61</v>
      </c>
    </row>
    <row r="10" spans="1:8" s="42" customFormat="1">
      <c r="A10" s="26" t="s">
        <v>21</v>
      </c>
      <c r="B10" s="21"/>
      <c r="C10" s="21"/>
      <c r="D10" s="21"/>
      <c r="E10" s="21"/>
      <c r="F10" s="20"/>
    </row>
    <row r="11" spans="1:8" s="34" customFormat="1">
      <c r="A11" s="31" t="s">
        <v>58</v>
      </c>
      <c r="B11" s="32">
        <f>SUM(B12+B15)</f>
        <v>7228650</v>
      </c>
      <c r="C11" s="32">
        <f>SUM(C12+C15)</f>
        <v>6120900</v>
      </c>
      <c r="D11" s="32">
        <f>SUM(D12+D15)</f>
        <v>885050</v>
      </c>
      <c r="E11" s="32">
        <f>SUM(E12+E15)</f>
        <v>222700</v>
      </c>
      <c r="F11" s="33"/>
    </row>
    <row r="12" spans="1:8" s="29" customFormat="1">
      <c r="A12" s="2" t="s">
        <v>22</v>
      </c>
      <c r="B12" s="22">
        <f>SUM(B13:B14)</f>
        <v>5143950</v>
      </c>
      <c r="C12" s="22">
        <f>SUM(C13:C14)</f>
        <v>4271200</v>
      </c>
      <c r="D12" s="22">
        <f>SUM(D13:D13)</f>
        <v>650050</v>
      </c>
      <c r="E12" s="22">
        <f>SUM(E13:E13)</f>
        <v>222700</v>
      </c>
      <c r="F12" s="28"/>
    </row>
    <row r="13" spans="1:8">
      <c r="A13" s="17" t="s">
        <v>68</v>
      </c>
      <c r="B13" s="23">
        <f t="shared" ref="B13:B17" si="0">SUM(C13:E13)</f>
        <v>4755650</v>
      </c>
      <c r="C13" s="23">
        <v>3882900</v>
      </c>
      <c r="D13" s="23">
        <v>650050</v>
      </c>
      <c r="E13" s="23">
        <v>222700</v>
      </c>
      <c r="F13" s="20"/>
      <c r="H13" s="1" t="s">
        <v>61</v>
      </c>
    </row>
    <row r="14" spans="1:8">
      <c r="A14" s="17" t="s">
        <v>69</v>
      </c>
      <c r="B14" s="23">
        <f t="shared" si="0"/>
        <v>388300</v>
      </c>
      <c r="C14" s="23">
        <v>388300</v>
      </c>
      <c r="D14" s="23">
        <v>0</v>
      </c>
      <c r="E14" s="23">
        <v>0</v>
      </c>
      <c r="F14" s="20"/>
    </row>
    <row r="15" spans="1:8" s="30" customFormat="1">
      <c r="A15" s="2" t="s">
        <v>23</v>
      </c>
      <c r="B15" s="22">
        <f t="shared" si="0"/>
        <v>2084700</v>
      </c>
      <c r="C15" s="22">
        <f>SUM(C16:C17)</f>
        <v>1849700</v>
      </c>
      <c r="D15" s="22">
        <f>SUM(D16:D18)</f>
        <v>235000</v>
      </c>
      <c r="E15" s="22">
        <f>SUM(E16:E18)</f>
        <v>0</v>
      </c>
      <c r="F15" s="28"/>
    </row>
    <row r="16" spans="1:8">
      <c r="A16" s="17" t="s">
        <v>68</v>
      </c>
      <c r="B16" s="23">
        <f t="shared" si="0"/>
        <v>691200</v>
      </c>
      <c r="C16" s="23">
        <v>691200</v>
      </c>
      <c r="D16" s="23">
        <v>0</v>
      </c>
      <c r="E16" s="23">
        <v>0</v>
      </c>
      <c r="F16" s="20"/>
    </row>
    <row r="17" spans="1:6">
      <c r="A17" s="17" t="s">
        <v>69</v>
      </c>
      <c r="B17" s="23">
        <f t="shared" si="0"/>
        <v>1393500</v>
      </c>
      <c r="C17" s="23">
        <v>1158500</v>
      </c>
      <c r="D17" s="23">
        <v>235000</v>
      </c>
      <c r="E17" s="23">
        <v>0</v>
      </c>
      <c r="F17" s="20"/>
    </row>
    <row r="18" spans="1:6" s="34" customFormat="1">
      <c r="A18" s="35" t="s">
        <v>64</v>
      </c>
      <c r="B18" s="32">
        <f>SUM(C18:E18)</f>
        <v>108500</v>
      </c>
      <c r="C18" s="32">
        <v>108500</v>
      </c>
      <c r="D18" s="32">
        <v>0</v>
      </c>
      <c r="E18" s="32">
        <v>0</v>
      </c>
      <c r="F18" s="33"/>
    </row>
    <row r="19" spans="1:6" s="34" customFormat="1">
      <c r="A19" s="35" t="s">
        <v>73</v>
      </c>
      <c r="B19" s="32">
        <v>108500</v>
      </c>
      <c r="C19" s="32">
        <v>108500</v>
      </c>
      <c r="D19" s="32">
        <v>0</v>
      </c>
      <c r="E19" s="32">
        <v>0</v>
      </c>
      <c r="F19" s="33"/>
    </row>
    <row r="20" spans="1:6" s="34" customFormat="1">
      <c r="A20" s="35" t="s">
        <v>74</v>
      </c>
      <c r="B20" s="32"/>
      <c r="C20" s="32"/>
      <c r="D20" s="32"/>
      <c r="E20" s="32"/>
      <c r="F20" s="33"/>
    </row>
    <row r="21" spans="1:6" s="34" customFormat="1">
      <c r="A21" s="17" t="s">
        <v>65</v>
      </c>
      <c r="B21" s="38">
        <v>108500</v>
      </c>
      <c r="C21" s="38">
        <v>108500</v>
      </c>
      <c r="D21" s="38">
        <v>0</v>
      </c>
      <c r="E21" s="38">
        <v>0</v>
      </c>
      <c r="F21" s="33"/>
    </row>
    <row r="22" spans="1:6">
      <c r="A22" s="26" t="s">
        <v>27</v>
      </c>
      <c r="B22" s="21"/>
      <c r="C22" s="21"/>
      <c r="D22" s="21"/>
      <c r="E22" s="21"/>
      <c r="F22" s="20" t="s">
        <v>61</v>
      </c>
    </row>
    <row r="23" spans="1:6" s="34" customFormat="1">
      <c r="A23" s="31" t="s">
        <v>58</v>
      </c>
      <c r="B23" s="32">
        <f>SUM(C23:E23)</f>
        <v>1817300</v>
      </c>
      <c r="C23" s="32">
        <f t="shared" ref="C23:E23" si="1">C24</f>
        <v>1410300</v>
      </c>
      <c r="D23" s="32">
        <f t="shared" si="1"/>
        <v>241800</v>
      </c>
      <c r="E23" s="32">
        <f t="shared" si="1"/>
        <v>165200</v>
      </c>
      <c r="F23" s="33"/>
    </row>
    <row r="24" spans="1:6" s="30" customFormat="1">
      <c r="A24" s="2" t="s">
        <v>28</v>
      </c>
      <c r="B24" s="22">
        <f>SUM(B25:B25)</f>
        <v>1817300</v>
      </c>
      <c r="C24" s="22">
        <f>SUM(C25:C25)</f>
        <v>1410300</v>
      </c>
      <c r="D24" s="22">
        <f>SUM(D25:D25)</f>
        <v>241800</v>
      </c>
      <c r="E24" s="22">
        <f>SUM(E25:E25)</f>
        <v>165200</v>
      </c>
      <c r="F24" s="28"/>
    </row>
    <row r="25" spans="1:6">
      <c r="A25" s="17" t="s">
        <v>68</v>
      </c>
      <c r="B25" s="23">
        <f>SUM(C25:E25)</f>
        <v>1817300</v>
      </c>
      <c r="C25" s="23">
        <v>1410300</v>
      </c>
      <c r="D25" s="23">
        <v>241800</v>
      </c>
      <c r="E25" s="23">
        <v>165200</v>
      </c>
      <c r="F25" s="20"/>
    </row>
    <row r="26" spans="1:6">
      <c r="A26" s="26" t="s">
        <v>29</v>
      </c>
      <c r="B26" s="21"/>
      <c r="C26" s="21"/>
      <c r="D26" s="21"/>
      <c r="E26" s="21"/>
      <c r="F26" s="20"/>
    </row>
    <row r="27" spans="1:6" s="34" customFormat="1">
      <c r="A27" s="31" t="s">
        <v>58</v>
      </c>
      <c r="B27" s="32">
        <f>SUM(C27:E27)</f>
        <v>527500</v>
      </c>
      <c r="C27" s="32">
        <f t="shared" ref="C27:E27" si="2">C28</f>
        <v>159600</v>
      </c>
      <c r="D27" s="32">
        <f t="shared" si="2"/>
        <v>248900</v>
      </c>
      <c r="E27" s="32">
        <f t="shared" si="2"/>
        <v>119000</v>
      </c>
      <c r="F27" s="33"/>
    </row>
    <row r="28" spans="1:6" s="30" customFormat="1">
      <c r="A28" s="2" t="s">
        <v>30</v>
      </c>
      <c r="B28" s="22">
        <f>SUM(B29:B29)</f>
        <v>527500</v>
      </c>
      <c r="C28" s="22">
        <f>SUM(C29:C29)</f>
        <v>159600</v>
      </c>
      <c r="D28" s="22">
        <f>SUM(D29:D29)</f>
        <v>248900</v>
      </c>
      <c r="E28" s="22">
        <f>SUM(E29:E29)</f>
        <v>119000</v>
      </c>
      <c r="F28" s="28"/>
    </row>
    <row r="29" spans="1:6">
      <c r="A29" s="17" t="s">
        <v>68</v>
      </c>
      <c r="B29" s="23">
        <f>SUM(C29:E29)</f>
        <v>527500</v>
      </c>
      <c r="C29" s="23">
        <v>159600</v>
      </c>
      <c r="D29" s="23">
        <v>248900</v>
      </c>
      <c r="E29" s="23">
        <v>119000</v>
      </c>
      <c r="F29" s="20"/>
    </row>
    <row r="30" spans="1:6">
      <c r="A30" s="26" t="s">
        <v>31</v>
      </c>
      <c r="B30" s="21"/>
      <c r="C30" s="21"/>
      <c r="D30" s="21"/>
      <c r="E30" s="21"/>
      <c r="F30" s="20"/>
    </row>
    <row r="31" spans="1:6" s="34" customFormat="1">
      <c r="A31" s="31" t="s">
        <v>58</v>
      </c>
      <c r="B31" s="32">
        <f>SUM(C31:E31)</f>
        <v>509300</v>
      </c>
      <c r="C31" s="32">
        <f t="shared" ref="C31:E31" si="3">C32</f>
        <v>385500</v>
      </c>
      <c r="D31" s="32">
        <f t="shared" si="3"/>
        <v>106900</v>
      </c>
      <c r="E31" s="32">
        <f t="shared" si="3"/>
        <v>16900</v>
      </c>
      <c r="F31" s="33"/>
    </row>
    <row r="32" spans="1:6" s="30" customFormat="1">
      <c r="A32" s="2" t="s">
        <v>32</v>
      </c>
      <c r="B32" s="22">
        <f>SUM(C32:E32)</f>
        <v>509300</v>
      </c>
      <c r="C32" s="22">
        <f>SUM(C33:C33)</f>
        <v>385500</v>
      </c>
      <c r="D32" s="22">
        <f>SUM(D33:D33)</f>
        <v>106900</v>
      </c>
      <c r="E32" s="22">
        <f>SUM(E33:E33)</f>
        <v>16900</v>
      </c>
      <c r="F32" s="28"/>
    </row>
    <row r="33" spans="1:7">
      <c r="A33" s="17" t="s">
        <v>68</v>
      </c>
      <c r="B33" s="23">
        <f>SUM(C33:E33)</f>
        <v>509300</v>
      </c>
      <c r="C33" s="23">
        <v>385500</v>
      </c>
      <c r="D33" s="23">
        <v>106900</v>
      </c>
      <c r="E33" s="23">
        <v>16900</v>
      </c>
      <c r="F33" s="20"/>
    </row>
    <row r="34" spans="1:7">
      <c r="A34" s="26" t="s">
        <v>33</v>
      </c>
      <c r="B34" s="21"/>
      <c r="C34" s="21"/>
      <c r="D34" s="21"/>
      <c r="E34" s="21"/>
      <c r="F34" s="20"/>
    </row>
    <row r="35" spans="1:7" s="34" customFormat="1">
      <c r="A35" s="31" t="s">
        <v>58</v>
      </c>
      <c r="B35" s="32">
        <f>B36+B39+B42+B45</f>
        <v>20285700</v>
      </c>
      <c r="C35" s="32">
        <f>C36+C39+C42+C45</f>
        <v>9457440</v>
      </c>
      <c r="D35" s="32">
        <f>D36+D39+D42+D45</f>
        <v>6642440</v>
      </c>
      <c r="E35" s="32">
        <f>E36+E39+E42+E45</f>
        <v>4185820</v>
      </c>
      <c r="F35" s="33"/>
    </row>
    <row r="36" spans="1:7" s="30" customFormat="1">
      <c r="A36" s="2" t="s">
        <v>34</v>
      </c>
      <c r="B36" s="22">
        <f>SUM(B37:B38)</f>
        <v>11304000</v>
      </c>
      <c r="C36" s="22">
        <f>SUM(C37:C38)</f>
        <v>5388040</v>
      </c>
      <c r="D36" s="22">
        <f>SUM(D37:D37)</f>
        <v>3531740</v>
      </c>
      <c r="E36" s="22">
        <f>SUM(E37:E37)</f>
        <v>2384220</v>
      </c>
      <c r="F36" s="28"/>
    </row>
    <row r="37" spans="1:7">
      <c r="A37" s="17" t="s">
        <v>68</v>
      </c>
      <c r="B37" s="23">
        <f>SUM(C37:E37)</f>
        <v>10138000</v>
      </c>
      <c r="C37" s="23">
        <v>4222040</v>
      </c>
      <c r="D37" s="23">
        <v>3531740</v>
      </c>
      <c r="E37" s="23">
        <v>2384220</v>
      </c>
      <c r="F37" s="20"/>
    </row>
    <row r="38" spans="1:7">
      <c r="A38" s="17" t="s">
        <v>69</v>
      </c>
      <c r="B38" s="23">
        <f t="shared" ref="B38" si="4">SUM(C38:E38)</f>
        <v>1166000</v>
      </c>
      <c r="C38" s="23">
        <v>1166000</v>
      </c>
      <c r="D38" s="23">
        <v>0</v>
      </c>
      <c r="E38" s="23">
        <v>0</v>
      </c>
      <c r="F38" s="20"/>
    </row>
    <row r="39" spans="1:7" s="30" customFormat="1">
      <c r="A39" s="2" t="s">
        <v>35</v>
      </c>
      <c r="B39" s="22">
        <f>SUM(B40:B41)</f>
        <v>718400</v>
      </c>
      <c r="C39" s="22">
        <f>SUM(C40:C41)</f>
        <v>495300</v>
      </c>
      <c r="D39" s="22">
        <f>SUM(D40:D40)</f>
        <v>223100</v>
      </c>
      <c r="E39" s="22">
        <f>SUM(E40:E40)</f>
        <v>0</v>
      </c>
      <c r="F39" s="28"/>
    </row>
    <row r="40" spans="1:7">
      <c r="A40" s="17" t="s">
        <v>68</v>
      </c>
      <c r="B40" s="23">
        <f>SUM(C40:E40)</f>
        <v>668400</v>
      </c>
      <c r="C40" s="23">
        <v>445300</v>
      </c>
      <c r="D40" s="23">
        <v>223100</v>
      </c>
      <c r="E40" s="23">
        <v>0</v>
      </c>
      <c r="F40" s="20"/>
    </row>
    <row r="41" spans="1:7">
      <c r="A41" s="17" t="s">
        <v>69</v>
      </c>
      <c r="B41" s="23">
        <f t="shared" ref="B41" si="5">SUM(C41:E41)</f>
        <v>50000</v>
      </c>
      <c r="C41" s="23">
        <v>50000</v>
      </c>
      <c r="D41" s="23">
        <v>0</v>
      </c>
      <c r="E41" s="23">
        <v>0</v>
      </c>
      <c r="F41" s="20"/>
    </row>
    <row r="42" spans="1:7" s="30" customFormat="1">
      <c r="A42" s="2" t="s">
        <v>36</v>
      </c>
      <c r="B42" s="22">
        <f>SUM(B43:B44)</f>
        <v>4335600</v>
      </c>
      <c r="C42" s="22">
        <f>SUM(C43:C44)</f>
        <v>1483700</v>
      </c>
      <c r="D42" s="22">
        <f>SUM(D43:D44)</f>
        <v>1639200</v>
      </c>
      <c r="E42" s="22">
        <f>SUM(E43:E44)</f>
        <v>1212700</v>
      </c>
      <c r="F42" s="28"/>
    </row>
    <row r="43" spans="1:7">
      <c r="A43" s="17" t="s">
        <v>68</v>
      </c>
      <c r="B43" s="23">
        <f>SUM(C43:E43)</f>
        <v>4275900</v>
      </c>
      <c r="C43" s="23">
        <v>1461700</v>
      </c>
      <c r="D43" s="23">
        <v>1620200</v>
      </c>
      <c r="E43" s="23">
        <v>1194000</v>
      </c>
      <c r="F43" s="20"/>
      <c r="G43" s="1" t="s">
        <v>61</v>
      </c>
    </row>
    <row r="44" spans="1:7">
      <c r="A44" s="17" t="s">
        <v>69</v>
      </c>
      <c r="B44" s="23">
        <f t="shared" ref="B44" si="6">SUM(C44:E44)</f>
        <v>59700</v>
      </c>
      <c r="C44" s="23">
        <v>22000</v>
      </c>
      <c r="D44" s="23">
        <v>19000</v>
      </c>
      <c r="E44" s="23">
        <v>18700</v>
      </c>
      <c r="F44" s="20"/>
    </row>
    <row r="45" spans="1:7" s="30" customFormat="1">
      <c r="A45" s="2" t="s">
        <v>37</v>
      </c>
      <c r="B45" s="22">
        <f>SUM(B46:B47)</f>
        <v>3927700</v>
      </c>
      <c r="C45" s="22">
        <f>SUM(C46:C47)</f>
        <v>2090400</v>
      </c>
      <c r="D45" s="22">
        <f>SUM(D46:D47)</f>
        <v>1248400</v>
      </c>
      <c r="E45" s="22">
        <f>SUM(E46:E47)</f>
        <v>588900</v>
      </c>
      <c r="F45" s="28"/>
    </row>
    <row r="46" spans="1:7">
      <c r="A46" s="17" t="s">
        <v>68</v>
      </c>
      <c r="B46" s="23">
        <f>SUM(C46:E46)</f>
        <v>2927700</v>
      </c>
      <c r="C46" s="23">
        <v>1090400</v>
      </c>
      <c r="D46" s="23">
        <v>1248400</v>
      </c>
      <c r="E46" s="23">
        <v>588900</v>
      </c>
      <c r="F46" s="20"/>
    </row>
    <row r="47" spans="1:7">
      <c r="A47" s="17" t="s">
        <v>69</v>
      </c>
      <c r="B47" s="23">
        <f>SUM(C47:E47)</f>
        <v>1000000</v>
      </c>
      <c r="C47" s="23">
        <v>1000000</v>
      </c>
      <c r="D47" s="23">
        <v>0</v>
      </c>
      <c r="E47" s="23">
        <v>0</v>
      </c>
      <c r="F47" s="20"/>
    </row>
    <row r="48" spans="1:7" s="42" customFormat="1">
      <c r="A48" s="26" t="s">
        <v>38</v>
      </c>
      <c r="B48" s="21"/>
      <c r="C48" s="21"/>
      <c r="D48" s="21"/>
      <c r="E48" s="21"/>
      <c r="F48" s="20"/>
    </row>
    <row r="49" spans="1:9" s="34" customFormat="1">
      <c r="A49" s="31" t="s">
        <v>58</v>
      </c>
      <c r="B49" s="32">
        <f>B50+B52</f>
        <v>3846400</v>
      </c>
      <c r="C49" s="32">
        <f>C50+C52</f>
        <v>1478400</v>
      </c>
      <c r="D49" s="32">
        <f>D50+D52</f>
        <v>1292700</v>
      </c>
      <c r="E49" s="32">
        <f>E50+E52</f>
        <v>1075300</v>
      </c>
      <c r="F49" s="33"/>
    </row>
    <row r="50" spans="1:9" s="29" customFormat="1">
      <c r="A50" s="2" t="s">
        <v>39</v>
      </c>
      <c r="B50" s="22">
        <f>SUM(B51:B51)</f>
        <v>3661500</v>
      </c>
      <c r="C50" s="22">
        <f t="shared" ref="C50:E50" si="7">SUM(C51:C51)</f>
        <v>1294200</v>
      </c>
      <c r="D50" s="22">
        <f t="shared" si="7"/>
        <v>1292000</v>
      </c>
      <c r="E50" s="22">
        <f t="shared" si="7"/>
        <v>1075300</v>
      </c>
      <c r="F50" s="28"/>
    </row>
    <row r="51" spans="1:9">
      <c r="A51" s="17" t="s">
        <v>68</v>
      </c>
      <c r="B51" s="23">
        <f>SUM(C51:E51)</f>
        <v>3661500</v>
      </c>
      <c r="C51" s="23">
        <v>1294200</v>
      </c>
      <c r="D51" s="23">
        <v>1292000</v>
      </c>
      <c r="E51" s="23">
        <v>1075300</v>
      </c>
      <c r="F51" s="20"/>
    </row>
    <row r="52" spans="1:9" s="30" customFormat="1">
      <c r="A52" s="2" t="s">
        <v>40</v>
      </c>
      <c r="B52" s="22">
        <f>SUM(B53:B53)</f>
        <v>184900</v>
      </c>
      <c r="C52" s="22">
        <f>SUM(C53:C53)</f>
        <v>184200</v>
      </c>
      <c r="D52" s="22">
        <f>SUM(D53:D53)</f>
        <v>700</v>
      </c>
      <c r="E52" s="22">
        <f>SUM(E53:E53)</f>
        <v>0</v>
      </c>
      <c r="F52" s="28"/>
    </row>
    <row r="53" spans="1:9">
      <c r="A53" s="17" t="s">
        <v>68</v>
      </c>
      <c r="B53" s="23">
        <f>SUM(C53:E53)</f>
        <v>184900</v>
      </c>
      <c r="C53" s="23">
        <v>184200</v>
      </c>
      <c r="D53" s="23">
        <v>700</v>
      </c>
      <c r="E53" s="23">
        <v>0</v>
      </c>
      <c r="F53" s="20"/>
    </row>
    <row r="54" spans="1:9">
      <c r="A54" s="26" t="s">
        <v>41</v>
      </c>
      <c r="B54" s="21"/>
      <c r="C54" s="21"/>
      <c r="D54" s="21"/>
      <c r="E54" s="21"/>
      <c r="F54" s="20"/>
    </row>
    <row r="55" spans="1:9" s="34" customFormat="1">
      <c r="A55" s="31" t="s">
        <v>58</v>
      </c>
      <c r="B55" s="32">
        <f>SUM(C55:E55)</f>
        <v>10798100</v>
      </c>
      <c r="C55" s="32">
        <f>C56+C58+C60+C63</f>
        <v>4883600</v>
      </c>
      <c r="D55" s="32">
        <f>D56+D58+D60+D63</f>
        <v>4103500</v>
      </c>
      <c r="E55" s="32">
        <f>E56+E58+E60+E63</f>
        <v>1811000</v>
      </c>
      <c r="F55" s="33"/>
    </row>
    <row r="56" spans="1:9" s="30" customFormat="1">
      <c r="A56" s="2" t="s">
        <v>42</v>
      </c>
      <c r="B56" s="22">
        <f>SUM(C56:E56)</f>
        <v>1225900</v>
      </c>
      <c r="C56" s="22">
        <f>SUM(C57:C57)</f>
        <v>530800</v>
      </c>
      <c r="D56" s="22">
        <f>SUM(D57:D57)</f>
        <v>458000</v>
      </c>
      <c r="E56" s="22">
        <f>SUM(E57:E57)</f>
        <v>237100</v>
      </c>
      <c r="F56" s="28"/>
      <c r="G56" s="30" t="s">
        <v>61</v>
      </c>
    </row>
    <row r="57" spans="1:9">
      <c r="A57" s="17" t="s">
        <v>68</v>
      </c>
      <c r="B57" s="23">
        <f>SUM(C57:E57)</f>
        <v>1225900</v>
      </c>
      <c r="C57" s="23">
        <v>530800</v>
      </c>
      <c r="D57" s="23">
        <v>458000</v>
      </c>
      <c r="E57" s="23">
        <v>237100</v>
      </c>
      <c r="F57" s="20"/>
    </row>
    <row r="58" spans="1:9" s="30" customFormat="1" outlineLevel="1">
      <c r="A58" s="2" t="s">
        <v>43</v>
      </c>
      <c r="B58" s="22">
        <f>SUM(B59)</f>
        <v>0</v>
      </c>
      <c r="C58" s="22">
        <f>SUM(C59)</f>
        <v>0</v>
      </c>
      <c r="D58" s="22">
        <f>SUM(D59)</f>
        <v>0</v>
      </c>
      <c r="E58" s="22">
        <f>SUM(E59)</f>
        <v>0</v>
      </c>
      <c r="F58" s="28"/>
    </row>
    <row r="59" spans="1:9" outlineLevel="1">
      <c r="A59" s="17" t="s">
        <v>68</v>
      </c>
      <c r="B59" s="23">
        <f>SUM(C59:E59)</f>
        <v>0</v>
      </c>
      <c r="C59" s="23">
        <v>0</v>
      </c>
      <c r="D59" s="23">
        <v>0</v>
      </c>
      <c r="E59" s="23">
        <v>0</v>
      </c>
      <c r="F59" s="20"/>
    </row>
    <row r="60" spans="1:9" s="30" customFormat="1" outlineLevel="1">
      <c r="A60" s="2" t="s">
        <v>44</v>
      </c>
      <c r="B60" s="22">
        <f>SUM(B61:B62)</f>
        <v>6333300</v>
      </c>
      <c r="C60" s="22">
        <f>SUM(C61:C62)</f>
        <v>2133500</v>
      </c>
      <c r="D60" s="22">
        <f>SUM(D61:D62)</f>
        <v>3189800</v>
      </c>
      <c r="E60" s="22">
        <f>SUM(E61:E62)</f>
        <v>1010000</v>
      </c>
      <c r="F60" s="28"/>
    </row>
    <row r="61" spans="1:9" outlineLevel="1">
      <c r="A61" s="17" t="s">
        <v>68</v>
      </c>
      <c r="B61" s="23">
        <f t="shared" ref="B61:B64" si="8">SUM(C61:E61)</f>
        <v>3333300</v>
      </c>
      <c r="C61" s="23">
        <v>1133500</v>
      </c>
      <c r="D61" s="23">
        <v>1189800</v>
      </c>
      <c r="E61" s="23">
        <v>1010000</v>
      </c>
      <c r="F61" s="20"/>
    </row>
    <row r="62" spans="1:9" outlineLevel="1">
      <c r="A62" s="17" t="s">
        <v>69</v>
      </c>
      <c r="B62" s="23">
        <f t="shared" si="8"/>
        <v>3000000</v>
      </c>
      <c r="C62" s="23">
        <v>1000000</v>
      </c>
      <c r="D62" s="23">
        <v>2000000</v>
      </c>
      <c r="E62" s="23">
        <v>0</v>
      </c>
      <c r="F62" s="20"/>
    </row>
    <row r="63" spans="1:9" s="30" customFormat="1" outlineLevel="1">
      <c r="A63" s="2" t="s">
        <v>45</v>
      </c>
      <c r="B63" s="22">
        <f t="shared" si="8"/>
        <v>3238900</v>
      </c>
      <c r="C63" s="22">
        <f>SUM(C64:C64)</f>
        <v>2219300</v>
      </c>
      <c r="D63" s="22">
        <f>SUM(D64:D64)</f>
        <v>455700</v>
      </c>
      <c r="E63" s="22">
        <f>SUM(E64:E64)</f>
        <v>563900</v>
      </c>
      <c r="F63" s="28"/>
      <c r="I63" s="30" t="s">
        <v>61</v>
      </c>
    </row>
    <row r="64" spans="1:9" outlineLevel="1">
      <c r="A64" s="17" t="s">
        <v>70</v>
      </c>
      <c r="B64" s="23">
        <f t="shared" si="8"/>
        <v>3238900</v>
      </c>
      <c r="C64" s="23">
        <v>2219300</v>
      </c>
      <c r="D64" s="23">
        <v>455700</v>
      </c>
      <c r="E64" s="23">
        <v>563900</v>
      </c>
      <c r="F64" s="20"/>
    </row>
    <row r="65" spans="1:6" s="42" customFormat="1">
      <c r="A65" s="26" t="s">
        <v>46</v>
      </c>
      <c r="B65" s="21"/>
      <c r="C65" s="21"/>
      <c r="D65" s="21"/>
      <c r="E65" s="21"/>
      <c r="F65" s="20"/>
    </row>
    <row r="66" spans="1:6" s="34" customFormat="1">
      <c r="A66" s="31" t="s">
        <v>58</v>
      </c>
      <c r="B66" s="32">
        <f>B67+B69</f>
        <v>51654300</v>
      </c>
      <c r="C66" s="32">
        <f>C67+C69</f>
        <v>18277300</v>
      </c>
      <c r="D66" s="32">
        <f>D67+D69</f>
        <v>18335500</v>
      </c>
      <c r="E66" s="32">
        <f>E67+E69</f>
        <v>15041500</v>
      </c>
      <c r="F66" s="33"/>
    </row>
    <row r="67" spans="1:6" s="29" customFormat="1">
      <c r="A67" s="2" t="s">
        <v>47</v>
      </c>
      <c r="B67" s="22">
        <f>SUM(B68:B68)</f>
        <v>2585700</v>
      </c>
      <c r="C67" s="22">
        <f>SUM(C68:C68)</f>
        <v>1677200</v>
      </c>
      <c r="D67" s="22">
        <f>SUM(D68:D68)</f>
        <v>583800</v>
      </c>
      <c r="E67" s="22">
        <f>SUM(E68:E68)</f>
        <v>324700</v>
      </c>
      <c r="F67" s="28"/>
    </row>
    <row r="68" spans="1:6" outlineLevel="1">
      <c r="A68" s="17" t="s">
        <v>68</v>
      </c>
      <c r="B68" s="23">
        <f t="shared" ref="B68:B72" si="9">SUM(C68:E68)</f>
        <v>2585700</v>
      </c>
      <c r="C68" s="23">
        <v>1677200</v>
      </c>
      <c r="D68" s="23">
        <v>583800</v>
      </c>
      <c r="E68" s="23">
        <v>324700</v>
      </c>
      <c r="F68" s="20"/>
    </row>
    <row r="69" spans="1:6" s="30" customFormat="1" outlineLevel="1">
      <c r="A69" s="2" t="s">
        <v>48</v>
      </c>
      <c r="B69" s="22">
        <f>SUM(B70:B71)</f>
        <v>49068600</v>
      </c>
      <c r="C69" s="22">
        <f>SUM(C70:C71)</f>
        <v>16600100</v>
      </c>
      <c r="D69" s="22">
        <f>SUM(D70:D72)</f>
        <v>17751700</v>
      </c>
      <c r="E69" s="22">
        <f>SUM(E70:E72)</f>
        <v>14716800</v>
      </c>
      <c r="F69" s="28"/>
    </row>
    <row r="70" spans="1:6">
      <c r="A70" s="17" t="s">
        <v>68</v>
      </c>
      <c r="B70" s="23">
        <f t="shared" si="9"/>
        <v>37910000</v>
      </c>
      <c r="C70" s="23">
        <v>13122300</v>
      </c>
      <c r="D70" s="23">
        <v>13122300</v>
      </c>
      <c r="E70" s="23">
        <v>11665400</v>
      </c>
      <c r="F70" s="20"/>
    </row>
    <row r="71" spans="1:6">
      <c r="A71" s="17" t="s">
        <v>69</v>
      </c>
      <c r="B71" s="23">
        <f t="shared" si="9"/>
        <v>11158600</v>
      </c>
      <c r="C71" s="23">
        <v>3477800</v>
      </c>
      <c r="D71" s="23">
        <v>4629400</v>
      </c>
      <c r="E71" s="23">
        <v>3051400</v>
      </c>
      <c r="F71" s="20"/>
    </row>
    <row r="72" spans="1:6" s="34" customFormat="1">
      <c r="A72" s="35" t="s">
        <v>75</v>
      </c>
      <c r="B72" s="32">
        <f t="shared" si="9"/>
        <v>193500</v>
      </c>
      <c r="C72" s="32">
        <v>193500</v>
      </c>
      <c r="D72" s="32">
        <v>0</v>
      </c>
      <c r="E72" s="32">
        <v>0</v>
      </c>
      <c r="F72" s="33"/>
    </row>
    <row r="73" spans="1:6" s="34" customFormat="1">
      <c r="A73" s="35" t="s">
        <v>76</v>
      </c>
      <c r="B73" s="32">
        <v>193500</v>
      </c>
      <c r="C73" s="32">
        <v>193500</v>
      </c>
      <c r="D73" s="32">
        <v>0</v>
      </c>
      <c r="E73" s="32">
        <v>0</v>
      </c>
      <c r="F73" s="33"/>
    </row>
    <row r="74" spans="1:6" s="34" customFormat="1">
      <c r="A74" s="35" t="s">
        <v>77</v>
      </c>
      <c r="B74" s="32"/>
      <c r="C74" s="32"/>
      <c r="D74" s="32"/>
      <c r="E74" s="32"/>
      <c r="F74" s="33"/>
    </row>
    <row r="75" spans="1:6" s="34" customFormat="1">
      <c r="A75" s="17" t="s">
        <v>65</v>
      </c>
      <c r="B75" s="38">
        <v>193500</v>
      </c>
      <c r="C75" s="38">
        <v>193500</v>
      </c>
      <c r="D75" s="38">
        <v>0</v>
      </c>
      <c r="E75" s="38">
        <v>0</v>
      </c>
      <c r="F75" s="33"/>
    </row>
    <row r="76" spans="1:6" s="42" customFormat="1">
      <c r="A76" s="26" t="s">
        <v>49</v>
      </c>
      <c r="B76" s="21"/>
      <c r="C76" s="21"/>
      <c r="D76" s="21"/>
      <c r="E76" s="21"/>
      <c r="F76" s="20"/>
    </row>
    <row r="77" spans="1:6" s="34" customFormat="1">
      <c r="A77" s="31" t="s">
        <v>58</v>
      </c>
      <c r="B77" s="32">
        <f>B78+B80+B86</f>
        <v>3079900</v>
      </c>
      <c r="C77" s="32">
        <f>C78+C80+C86</f>
        <v>1087100</v>
      </c>
      <c r="D77" s="32">
        <f>D78+D80+D86</f>
        <v>1862420</v>
      </c>
      <c r="E77" s="32">
        <f>E78+E80+E86</f>
        <v>130380</v>
      </c>
      <c r="F77" s="33"/>
    </row>
    <row r="78" spans="1:6" s="29" customFormat="1">
      <c r="A78" s="2" t="s">
        <v>50</v>
      </c>
      <c r="B78" s="22">
        <f>SUM(B79:B79)</f>
        <v>1127400</v>
      </c>
      <c r="C78" s="22">
        <f>SUM(C79:C79)</f>
        <v>894500</v>
      </c>
      <c r="D78" s="22">
        <f>SUM(D79:D79)</f>
        <v>136000</v>
      </c>
      <c r="E78" s="22">
        <f>SUM(E79:E79)</f>
        <v>96900</v>
      </c>
      <c r="F78" s="28"/>
    </row>
    <row r="79" spans="1:6">
      <c r="A79" s="17" t="s">
        <v>68</v>
      </c>
      <c r="B79" s="23">
        <f>SUM(C79:E79)</f>
        <v>1127400</v>
      </c>
      <c r="C79" s="23">
        <v>894500</v>
      </c>
      <c r="D79" s="23">
        <v>136000</v>
      </c>
      <c r="E79" s="23">
        <v>96900</v>
      </c>
      <c r="F79" s="20"/>
    </row>
    <row r="80" spans="1:6" s="30" customFormat="1">
      <c r="A80" s="2" t="s">
        <v>51</v>
      </c>
      <c r="B80" s="22">
        <f>SUM(B81:B81)</f>
        <v>165100</v>
      </c>
      <c r="C80" s="22">
        <f>SUM(C81:C81)</f>
        <v>51200</v>
      </c>
      <c r="D80" s="22">
        <f>SUM(D81:D81)</f>
        <v>85120</v>
      </c>
      <c r="E80" s="22">
        <f>SUM(E81:E81)</f>
        <v>28780</v>
      </c>
      <c r="F80" s="28"/>
    </row>
    <row r="81" spans="1:9">
      <c r="A81" s="17" t="s">
        <v>65</v>
      </c>
      <c r="B81" s="23">
        <f>SUM(C81:E81)</f>
        <v>165100</v>
      </c>
      <c r="C81" s="23">
        <v>51200</v>
      </c>
      <c r="D81" s="23">
        <v>85120</v>
      </c>
      <c r="E81" s="23">
        <v>28780</v>
      </c>
      <c r="F81" s="20"/>
    </row>
    <row r="82" spans="1:9" s="34" customFormat="1">
      <c r="A82" s="35" t="s">
        <v>64</v>
      </c>
      <c r="B82" s="32">
        <f t="shared" ref="B82" si="10">SUM(C82:E82)</f>
        <v>180900</v>
      </c>
      <c r="C82" s="32">
        <v>27500</v>
      </c>
      <c r="D82" s="32">
        <v>153400</v>
      </c>
      <c r="E82" s="32">
        <v>0</v>
      </c>
      <c r="F82" s="33"/>
    </row>
    <row r="83" spans="1:9" s="34" customFormat="1">
      <c r="A83" s="35" t="s">
        <v>78</v>
      </c>
      <c r="B83" s="32">
        <v>80900</v>
      </c>
      <c r="C83" s="32">
        <v>27500</v>
      </c>
      <c r="D83" s="32">
        <v>53400</v>
      </c>
      <c r="E83" s="32">
        <v>0</v>
      </c>
      <c r="F83" s="33"/>
    </row>
    <row r="84" spans="1:9" s="34" customFormat="1">
      <c r="A84" s="35" t="s">
        <v>79</v>
      </c>
      <c r="B84" s="32">
        <v>100000</v>
      </c>
      <c r="C84" s="32">
        <v>0</v>
      </c>
      <c r="D84" s="32">
        <v>100000</v>
      </c>
      <c r="E84" s="32">
        <v>0</v>
      </c>
      <c r="F84" s="33"/>
    </row>
    <row r="85" spans="1:9" s="34" customFormat="1">
      <c r="A85" s="17" t="s">
        <v>65</v>
      </c>
      <c r="B85" s="38">
        <v>180900</v>
      </c>
      <c r="C85" s="38">
        <v>27500</v>
      </c>
      <c r="D85" s="38">
        <v>153400</v>
      </c>
      <c r="E85" s="38">
        <v>0</v>
      </c>
      <c r="F85" s="33"/>
    </row>
    <row r="86" spans="1:9" s="30" customFormat="1">
      <c r="A86" s="2" t="s">
        <v>52</v>
      </c>
      <c r="B86" s="22">
        <f>SUM(B87:B88)</f>
        <v>1787400</v>
      </c>
      <c r="C86" s="22">
        <f>SUM(C87:C88)</f>
        <v>141400</v>
      </c>
      <c r="D86" s="22">
        <f>SUM(D87:D88)</f>
        <v>1641300</v>
      </c>
      <c r="E86" s="22">
        <f>SUM(E87:E88)</f>
        <v>4700</v>
      </c>
      <c r="F86" s="28"/>
    </row>
    <row r="87" spans="1:9">
      <c r="A87" s="17" t="s">
        <v>68</v>
      </c>
      <c r="B87" s="23">
        <f>SUM(C87:E87)</f>
        <v>11700</v>
      </c>
      <c r="C87" s="23">
        <v>3000</v>
      </c>
      <c r="D87" s="23">
        <v>4000</v>
      </c>
      <c r="E87" s="23">
        <v>4700</v>
      </c>
      <c r="F87" s="20"/>
    </row>
    <row r="88" spans="1:9" s="40" customFormat="1">
      <c r="A88" s="17" t="s">
        <v>69</v>
      </c>
      <c r="B88" s="41">
        <f>SUM(C88:E88)</f>
        <v>1775700</v>
      </c>
      <c r="C88" s="41">
        <v>138400</v>
      </c>
      <c r="D88" s="41">
        <v>1637300</v>
      </c>
      <c r="E88" s="38">
        <v>0</v>
      </c>
      <c r="F88" s="39"/>
    </row>
    <row r="89" spans="1:9" s="42" customFormat="1">
      <c r="A89" s="26" t="s">
        <v>53</v>
      </c>
      <c r="B89" s="21"/>
      <c r="C89" s="21"/>
      <c r="D89" s="21"/>
      <c r="E89" s="21"/>
      <c r="F89" s="20"/>
    </row>
    <row r="90" spans="1:9" s="34" customFormat="1">
      <c r="A90" s="31" t="s">
        <v>58</v>
      </c>
      <c r="B90" s="32">
        <f>B91+B94</f>
        <v>69831300</v>
      </c>
      <c r="C90" s="32">
        <f>C91+C94</f>
        <v>26799100</v>
      </c>
      <c r="D90" s="32">
        <f>D91+D94</f>
        <v>25793600</v>
      </c>
      <c r="E90" s="32">
        <f>E91+E94</f>
        <v>17238600</v>
      </c>
      <c r="F90" s="33"/>
    </row>
    <row r="91" spans="1:9" s="29" customFormat="1">
      <c r="A91" s="2" t="s">
        <v>54</v>
      </c>
      <c r="B91" s="22">
        <f t="shared" ref="B91:B97" si="11">SUM(C91:E91)</f>
        <v>689100</v>
      </c>
      <c r="C91" s="22">
        <f>SUM(C92:C93)</f>
        <v>154000</v>
      </c>
      <c r="D91" s="22">
        <f>SUM(D92:D93)</f>
        <v>434100</v>
      </c>
      <c r="E91" s="22">
        <f>SUM(E92:E93)</f>
        <v>101000</v>
      </c>
      <c r="F91" s="28"/>
    </row>
    <row r="92" spans="1:9">
      <c r="A92" s="17" t="s">
        <v>68</v>
      </c>
      <c r="B92" s="23">
        <f t="shared" si="11"/>
        <v>649400</v>
      </c>
      <c r="C92" s="23">
        <v>154000</v>
      </c>
      <c r="D92" s="23">
        <v>394400</v>
      </c>
      <c r="E92" s="23">
        <v>101000</v>
      </c>
      <c r="F92" s="20"/>
    </row>
    <row r="93" spans="1:9">
      <c r="A93" s="17" t="s">
        <v>71</v>
      </c>
      <c r="B93" s="23">
        <f t="shared" si="11"/>
        <v>39700</v>
      </c>
      <c r="C93" s="23">
        <v>0</v>
      </c>
      <c r="D93" s="23">
        <v>39700</v>
      </c>
      <c r="E93" s="23">
        <v>0</v>
      </c>
      <c r="F93" s="20"/>
      <c r="I93" s="1" t="s">
        <v>61</v>
      </c>
    </row>
    <row r="94" spans="1:9" s="30" customFormat="1">
      <c r="A94" s="2" t="s">
        <v>55</v>
      </c>
      <c r="B94" s="22">
        <f t="shared" si="11"/>
        <v>69142200</v>
      </c>
      <c r="C94" s="22">
        <f>SUM(C95:C97)</f>
        <v>26645100</v>
      </c>
      <c r="D94" s="22">
        <f>SUM(D95:D97)</f>
        <v>25359500</v>
      </c>
      <c r="E94" s="22">
        <f>SUM(E95:E97)</f>
        <v>17137600</v>
      </c>
      <c r="F94" s="28"/>
    </row>
    <row r="95" spans="1:9">
      <c r="A95" s="17" t="s">
        <v>68</v>
      </c>
      <c r="B95" s="23">
        <f t="shared" si="11"/>
        <v>13232500</v>
      </c>
      <c r="C95" s="23">
        <v>8780700</v>
      </c>
      <c r="D95" s="23">
        <v>3471800</v>
      </c>
      <c r="E95" s="23">
        <v>980000</v>
      </c>
      <c r="F95" s="20"/>
    </row>
    <row r="96" spans="1:9">
      <c r="A96" s="17" t="s">
        <v>72</v>
      </c>
      <c r="B96" s="23">
        <f t="shared" si="11"/>
        <v>39574600</v>
      </c>
      <c r="C96" s="23">
        <v>13600000</v>
      </c>
      <c r="D96" s="23">
        <v>13000000</v>
      </c>
      <c r="E96" s="23">
        <v>12974600</v>
      </c>
      <c r="F96" s="20"/>
    </row>
    <row r="97" spans="1:8">
      <c r="A97" s="17" t="s">
        <v>26</v>
      </c>
      <c r="B97" s="23">
        <f t="shared" si="11"/>
        <v>16335100</v>
      </c>
      <c r="C97" s="23">
        <v>4264400</v>
      </c>
      <c r="D97" s="23">
        <v>8887700</v>
      </c>
      <c r="E97" s="23">
        <v>3183000</v>
      </c>
      <c r="F97" s="20"/>
      <c r="G97" s="1" t="s">
        <v>61</v>
      </c>
      <c r="H97" s="1" t="s">
        <v>61</v>
      </c>
    </row>
    <row r="98" spans="1:8" ht="27.75">
      <c r="A98" s="14" t="s">
        <v>0</v>
      </c>
      <c r="B98" s="21">
        <f>SUM(B8+B11+B18+B23+B27+B31+B35+B49+B55+B66+B72+B77+B82+B90)</f>
        <v>173354050</v>
      </c>
      <c r="C98" s="21">
        <f>SUM(C8+C11+C18+C23+C27+C31+C35+C49+C55+C66+C72+C77+C82+C90)</f>
        <v>73681440</v>
      </c>
      <c r="D98" s="21">
        <f>SUM(D8+D11+D18+D23+D27+D31+D35+D49+D55+D66+D72+D77+D82+D90)</f>
        <v>59666210</v>
      </c>
      <c r="E98" s="21">
        <f>SUM(E8+E11+E18+E23+E27+E31+E35+E49+E55+E66+E72+E77+E82+E90)</f>
        <v>40006400</v>
      </c>
      <c r="F98" s="20"/>
    </row>
    <row r="100" spans="1:8">
      <c r="C100" s="24" t="s">
        <v>61</v>
      </c>
      <c r="D100" s="24" t="s">
        <v>61</v>
      </c>
      <c r="E100" s="24" t="s">
        <v>61</v>
      </c>
    </row>
  </sheetData>
  <mergeCells count="3">
    <mergeCell ref="A2:E2"/>
    <mergeCell ref="A3:E3"/>
    <mergeCell ref="A6:A7"/>
  </mergeCells>
  <pageMargins left="0.39370078740157483" right="0.19685039370078741" top="0.59055118110236227" bottom="0.74803149606299213" header="0.31496062992125984" footer="0.31496062992125984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สงม. 1</vt:lpstr>
      <vt:lpstr>แบบแนบท้าย</vt:lpstr>
      <vt:lpstr>สงม.1 แก้ไข</vt:lpstr>
      <vt:lpstr>Sheet2</vt:lpstr>
      <vt:lpstr>'สงม. 1'!Print_Area</vt:lpstr>
      <vt:lpstr>'สงม. 1'!Print_Titles</vt:lpstr>
      <vt:lpstr>'สงม.1 แก้ไข'!Print_Titles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1231</cp:lastModifiedBy>
  <cp:lastPrinted>2022-10-03T08:07:28Z</cp:lastPrinted>
  <dcterms:created xsi:type="dcterms:W3CDTF">2019-08-18T06:05:51Z</dcterms:created>
  <dcterms:modified xsi:type="dcterms:W3CDTF">2022-10-03T08:10:51Z</dcterms:modified>
</cp:coreProperties>
</file>