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854"/>
  </bookViews>
  <sheets>
    <sheet name="สงม1" sheetId="20" r:id="rId1"/>
  </sheets>
  <definedNames>
    <definedName name="_xlnm.Print_Titles" localSheetId="0">สงม1!$1:$5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1" i="20"/>
  <c r="D116" s="1"/>
  <c r="F68"/>
  <c r="E68"/>
  <c r="D68"/>
  <c r="F49"/>
  <c r="E49"/>
  <c r="D49"/>
  <c r="C32"/>
  <c r="C30" s="1"/>
  <c r="C20"/>
  <c r="C93"/>
  <c r="C89"/>
  <c r="C82"/>
  <c r="C80"/>
  <c r="C72"/>
  <c r="C70"/>
  <c r="C63"/>
  <c r="C60"/>
  <c r="C51"/>
  <c r="C49" s="1"/>
  <c r="C44"/>
  <c r="C41"/>
  <c r="C26"/>
  <c r="C24" s="1"/>
  <c r="C13"/>
  <c r="H92"/>
  <c r="H90"/>
  <c r="H88"/>
  <c r="F87"/>
  <c r="E87"/>
  <c r="D87"/>
  <c r="F86"/>
  <c r="E86"/>
  <c r="D86"/>
  <c r="C85"/>
  <c r="C84"/>
  <c r="F78"/>
  <c r="E78"/>
  <c r="D78"/>
  <c r="C81"/>
  <c r="H81"/>
  <c r="H79"/>
  <c r="C79"/>
  <c r="F77"/>
  <c r="E77"/>
  <c r="D77"/>
  <c r="C76"/>
  <c r="C75"/>
  <c r="C74"/>
  <c r="H71"/>
  <c r="H69"/>
  <c r="C69"/>
  <c r="C71"/>
  <c r="F67"/>
  <c r="E67"/>
  <c r="D67"/>
  <c r="C66"/>
  <c r="C65"/>
  <c r="F58"/>
  <c r="E58"/>
  <c r="D58"/>
  <c r="H62"/>
  <c r="F59"/>
  <c r="E59"/>
  <c r="D59"/>
  <c r="F57"/>
  <c r="E57"/>
  <c r="D57"/>
  <c r="C56"/>
  <c r="C55"/>
  <c r="C53"/>
  <c r="C62"/>
  <c r="C50"/>
  <c r="F48"/>
  <c r="E48"/>
  <c r="D48"/>
  <c r="C47"/>
  <c r="C46"/>
  <c r="H43"/>
  <c r="F39"/>
  <c r="E39"/>
  <c r="D39"/>
  <c r="F40"/>
  <c r="E40"/>
  <c r="D40"/>
  <c r="C43"/>
  <c r="C37"/>
  <c r="C36"/>
  <c r="C35"/>
  <c r="C34"/>
  <c r="E30"/>
  <c r="D30"/>
  <c r="E24"/>
  <c r="D24"/>
  <c r="F18"/>
  <c r="E18"/>
  <c r="D18"/>
  <c r="C18"/>
  <c r="F10"/>
  <c r="E10"/>
  <c r="D10"/>
  <c r="C14"/>
  <c r="C12"/>
  <c r="C8"/>
  <c r="C11"/>
  <c r="H11"/>
  <c r="F9"/>
  <c r="E9"/>
  <c r="D9"/>
  <c r="C7"/>
  <c r="C99" l="1"/>
  <c r="F99" s="1"/>
  <c r="E99"/>
  <c r="C116"/>
  <c r="E116"/>
  <c r="F116" s="1"/>
  <c r="C78"/>
  <c r="C86"/>
  <c r="H93"/>
  <c r="C58"/>
  <c r="C68"/>
  <c r="C87"/>
  <c r="C39"/>
  <c r="F95"/>
  <c r="E95"/>
  <c r="D95"/>
  <c r="C77"/>
  <c r="H82"/>
  <c r="H72"/>
  <c r="C67"/>
  <c r="C57"/>
  <c r="H59"/>
  <c r="H63" s="1"/>
  <c r="C59"/>
  <c r="C48"/>
  <c r="C40"/>
  <c r="H40"/>
  <c r="H44" s="1"/>
  <c r="C10"/>
  <c r="C95" l="1"/>
  <c r="C92"/>
  <c r="D38" l="1"/>
  <c r="F38"/>
  <c r="E38"/>
  <c r="C38" l="1"/>
  <c r="C88" l="1"/>
  <c r="C90" l="1"/>
  <c r="E29" l="1"/>
  <c r="F29"/>
  <c r="F23"/>
  <c r="F28" l="1"/>
  <c r="E28"/>
  <c r="F22"/>
  <c r="C31" l="1"/>
  <c r="C29" s="1"/>
  <c r="D29"/>
  <c r="H13"/>
  <c r="H14" s="1"/>
  <c r="E22"/>
  <c r="E23"/>
  <c r="D28"/>
  <c r="C28" l="1"/>
  <c r="E16"/>
  <c r="E17"/>
  <c r="E94" s="1"/>
  <c r="C9"/>
  <c r="D17"/>
  <c r="C25" l="1"/>
  <c r="C23" s="1"/>
  <c r="D23"/>
  <c r="D94" s="1"/>
  <c r="F16"/>
  <c r="F17"/>
  <c r="F94" s="1"/>
  <c r="D16"/>
  <c r="C19"/>
  <c r="C16" l="1"/>
  <c r="C17"/>
  <c r="C94" s="1"/>
  <c r="D22"/>
  <c r="C22"/>
</calcChain>
</file>

<file path=xl/sharedStrings.xml><?xml version="1.0" encoding="utf-8"?>
<sst xmlns="http://schemas.openxmlformats.org/spreadsheetml/2006/main" count="192" uniqueCount="72">
  <si>
    <t>ผล</t>
  </si>
  <si>
    <t>แผน</t>
  </si>
  <si>
    <t>หน่วย : บาท</t>
  </si>
  <si>
    <t xml:space="preserve"> </t>
  </si>
  <si>
    <t>รวมทั้งสิ้น</t>
  </si>
  <si>
    <t>ฝ่ายปกครอง</t>
  </si>
  <si>
    <t>ฝ่ายเทศกิจ</t>
  </si>
  <si>
    <t>ฝ่ายการศึกษา</t>
  </si>
  <si>
    <t>ฝ่ายโยธา</t>
  </si>
  <si>
    <t>งานที่ 1 : อำนวยการและบริหารสำนักงานเขต</t>
  </si>
  <si>
    <t>งานที่ 2 : ปกครอง</t>
  </si>
  <si>
    <t>งานที่ 1 : บริหารทั่วไปและบริการทะเบียน</t>
  </si>
  <si>
    <t>งานที่ 1 : บริหารงานทั่วไปและบริหารการคลัง</t>
  </si>
  <si>
    <t>งานที่ 1 : บริหารงานทั่วไปและจัดเก็บรายได้</t>
  </si>
  <si>
    <t>งานที่ 1 : บริหารงานทั่วไปฝ่ายรักษาความสะอาด</t>
  </si>
  <si>
    <t>งานที่ 2 : กวาดทำความสะอาดที่และทางสาธารณะ</t>
  </si>
  <si>
    <t>งานที่ 3 : เก็บขยะมูลฝอยและขนถ่ายสิ่งปฏิกูล</t>
  </si>
  <si>
    <t>งานที่ 4 : ดูแลสวนและพื้นที่สีเขียว</t>
  </si>
  <si>
    <t>งานที่ 1 : บริหารทั่วไปและสอบสวนดำเนินคดี</t>
  </si>
  <si>
    <t>งานที่ 2 : ตรวจและบังคับใช้กฎหมาย</t>
  </si>
  <si>
    <t>งานที่ 1 : บริหารทั่วไปฝ่ายโยธา</t>
  </si>
  <si>
    <t>งานที่ 2 : อนุญาตก่อสร้าง ควบคุมอาคารและผังเมือง</t>
  </si>
  <si>
    <t>งานที่ 3 : บำรุงรักษาซ่อมแซม</t>
  </si>
  <si>
    <t>งานที่ 4 : ระบายน้ำและแก้ไขปัญหาน้ำท่วม</t>
  </si>
  <si>
    <t>งานที่ 1 : บริหารทั่วไปฝ่ายพัฒนาชุมชน</t>
  </si>
  <si>
    <t>งานที่ 2 : พัฒนาชุมชนและบริการสังคม</t>
  </si>
  <si>
    <t>งานที่ 1 : บริหารทั่วไปฝ่ายสิ่งแวดล้อมและสุขาภิบาล</t>
  </si>
  <si>
    <t>งานที่ 2 : สุขาภิบาลอาหารและอนามัยสิ่งแวดล้อม</t>
  </si>
  <si>
    <t>งานที่ 3 : ป้องกันและควบคุมโรค</t>
  </si>
  <si>
    <t>งานที่ 1 : บริหารทั่วไปฝ่ายการศึกษา</t>
  </si>
  <si>
    <t>งานที่ 2 : งบประมาณโรงเรียน</t>
  </si>
  <si>
    <t>ฝ่าย/งาน/โครงการตามแผนยุทธศาสตร์/งบรายจ่าย</t>
  </si>
  <si>
    <t>ฝ่ายทะเบียน</t>
  </si>
  <si>
    <t>ฝ่ายการคลัง</t>
  </si>
  <si>
    <t>ฝ่ายรายได้</t>
  </si>
  <si>
    <t>ฝ่ายรักษาความสะอาดและสวนสาธารณะ</t>
  </si>
  <si>
    <t>ฝ่ายพัฒนาชุมชนและสวัสดิการสังคม</t>
  </si>
  <si>
    <t>ฝ่ายสิ่งแวดล้อมและสุขาภิบาล</t>
  </si>
  <si>
    <t>งวดที่ 1 (ต.ค. - ม.ค.)</t>
  </si>
  <si>
    <t>งวดที่ 2 (ก.พ. - พ.ค.)</t>
  </si>
  <si>
    <t>งวดที่ 3 (มิ.ย. - ก.ย.)</t>
  </si>
  <si>
    <t xml:space="preserve">                  งบดำเนินงาน</t>
  </si>
  <si>
    <t xml:space="preserve">                  งบรายจ่ายอื่น</t>
  </si>
  <si>
    <t xml:space="preserve">                   งบดำเนินงาน</t>
  </si>
  <si>
    <t xml:space="preserve">                  งบอุดหนุน</t>
  </si>
  <si>
    <t>แผนการปฏิบัติงานและการใช้จ่ายงบประมาณรายจ่ายประจำปีงบประมาณ พ.ศ. 2567</t>
  </si>
  <si>
    <t>หน่วยงาน : สำนักงานเขตหนองแขม</t>
  </si>
  <si>
    <t>ผลการดำเนินงาน</t>
  </si>
  <si>
    <t>งบประมาณทั้งสิ้น : ฝ่ายปกครอง</t>
  </si>
  <si>
    <t>งบประมาณทั้งสิ้น : ฝ่ายทะเบียน</t>
  </si>
  <si>
    <t>งบประมาณทั้งสิ้น : ฝ่ายการคลัง</t>
  </si>
  <si>
    <t>งบประมาณทั้งสิ้น : ฝ่ายรายได้</t>
  </si>
  <si>
    <t>งบประมาณทั้งสิ้น : ฝ่ายเทศกิจ</t>
  </si>
  <si>
    <t>งบประมาณทั้งสิ้น : ฝ่ายโยธา</t>
  </si>
  <si>
    <t>งบประมาณทั้งสิ้น : ฝ่ายพัฒนาชุมชนและสวัสดิการสังคม</t>
  </si>
  <si>
    <t>งบประมาณทั้งสิ้น : ฝ่ายสิ่งแวดล้อมและสุขาภิบาล</t>
  </si>
  <si>
    <t>งบประมาณทั้งสิ้น : ฝ่ายการศึกษา</t>
  </si>
  <si>
    <t>รวมงบประมาณทั้งสิ้น</t>
  </si>
  <si>
    <t>ผลการดำเนินงานทั้งสิ้น</t>
  </si>
  <si>
    <t>งบประมาณทั้งสิ้น : ฝ่ายรักษาความสะอาดฯ</t>
  </si>
  <si>
    <t xml:space="preserve">                                    </t>
  </si>
  <si>
    <t xml:space="preserve">                   เบิกจ่ายเดือนตุลาคม 66 - เดือนมีนาคม 67</t>
  </si>
  <si>
    <t xml:space="preserve">                   งบรายจ่ายอื่น</t>
  </si>
  <si>
    <t xml:space="preserve">                  เบิกจ่ายเดือนตุลาคม 66 - เดือนมีนาคม 67</t>
  </si>
  <si>
    <t>งบดำเนินงาน</t>
  </si>
  <si>
    <t>งบเงินอุดหนุน</t>
  </si>
  <si>
    <t>งบรายจ่ายอื่น</t>
  </si>
  <si>
    <t xml:space="preserve">สรุปการใช้จ่ายเงินงบประมาณรายจ่ายประจำปีงบประมาณ พ.ศ. 2567 </t>
  </si>
  <si>
    <t>ระหว่างวันที่ 1 ตุลาคม ถึงวันที่ 14 มีนาคม 2567</t>
  </si>
  <si>
    <t>รวม</t>
  </si>
  <si>
    <t xml:space="preserve">สรุปการใช้จ่ายเงินงบประมาณ ตามแบบ ง.401 </t>
  </si>
  <si>
    <t>งบดำเนินการ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</si>
</sst>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  <charset val="22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u/>
      <sz val="15"/>
      <color theme="1"/>
      <name val="TH SarabunPSK"/>
      <family val="2"/>
    </font>
    <font>
      <b/>
      <sz val="15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43" fontId="3" fillId="2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3" fontId="3" fillId="3" borderId="1" xfId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indent="2"/>
    </xf>
    <xf numFmtId="43" fontId="3" fillId="5" borderId="1" xfId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4" fillId="0" borderId="1" xfId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43" fontId="3" fillId="4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indent="2"/>
    </xf>
    <xf numFmtId="43" fontId="4" fillId="4" borderId="1" xfId="1" applyFont="1" applyFill="1" applyBorder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4" fillId="0" borderId="0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43" fontId="3" fillId="0" borderId="8" xfId="0" applyNumberFormat="1" applyFont="1" applyBorder="1" applyAlignment="1">
      <alignment horizontal="center" vertical="center"/>
    </xf>
    <xf numFmtId="43" fontId="3" fillId="0" borderId="3" xfId="0" applyNumberFormat="1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43" fontId="3" fillId="0" borderId="12" xfId="0" applyNumberFormat="1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3">
    <cellStyle name="เครื่องหมายจุลภาค" xfId="1" builtinId="3"/>
    <cellStyle name="ปกติ" xfId="0" builtinId="0"/>
    <cellStyle name="ปกติ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0</xdr:row>
      <xdr:rowOff>0</xdr:rowOff>
    </xdr:from>
    <xdr:to>
      <xdr:col>8</xdr:col>
      <xdr:colOff>123824</xdr:colOff>
      <xdr:row>1</xdr:row>
      <xdr:rowOff>102435</xdr:rowOff>
    </xdr:to>
    <xdr:sp macro="" textlink="">
      <xdr:nvSpPr>
        <xdr:cNvPr id="2" name="TextBox 2">
          <a:extLst>
            <a:ext uri="{FF2B5EF4-FFF2-40B4-BE49-F238E27FC236}">
              <a16:creationId xmlns="" xmlns:a16="http://schemas.microsoft.com/office/drawing/2014/main" id="{4BDFC860-3148-453E-99FC-3F07354CEE69}"/>
            </a:ext>
          </a:extLst>
        </xdr:cNvPr>
        <xdr:cNvSpPr txBox="1"/>
      </xdr:nvSpPr>
      <xdr:spPr>
        <a:xfrm>
          <a:off x="10810875" y="10572"/>
          <a:ext cx="933449" cy="68241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ม. 1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topLeftCell="A40" workbookViewId="0">
      <selection activeCell="H8" sqref="H8"/>
    </sheetView>
  </sheetViews>
  <sheetFormatPr defaultColWidth="9" defaultRowHeight="23.25" outlineLevelRow="1"/>
  <cols>
    <col min="1" max="1" width="45.375" style="1" customWidth="1"/>
    <col min="2" max="2" width="4.125" style="1" customWidth="1"/>
    <col min="3" max="3" width="19.125" style="1" customWidth="1"/>
    <col min="4" max="4" width="20.125" style="1" customWidth="1"/>
    <col min="5" max="5" width="20.25" style="1" customWidth="1"/>
    <col min="6" max="6" width="20.125" style="1" customWidth="1"/>
    <col min="7" max="7" width="9" style="1"/>
    <col min="8" max="8" width="14.375" style="1" customWidth="1"/>
    <col min="9" max="16384" width="9" style="1"/>
  </cols>
  <sheetData>
    <row r="1" spans="1:9">
      <c r="A1" s="37" t="s">
        <v>45</v>
      </c>
      <c r="B1" s="37"/>
      <c r="C1" s="37"/>
      <c r="D1" s="37"/>
      <c r="E1" s="37"/>
      <c r="F1" s="37"/>
    </row>
    <row r="2" spans="1:9">
      <c r="A2" s="37" t="s">
        <v>46</v>
      </c>
      <c r="B2" s="37"/>
      <c r="C2" s="37"/>
      <c r="D2" s="37"/>
      <c r="E2" s="37"/>
      <c r="F2" s="37"/>
    </row>
    <row r="3" spans="1:9" ht="19.5" customHeight="1">
      <c r="F3" s="2" t="s">
        <v>2</v>
      </c>
    </row>
    <row r="4" spans="1:9">
      <c r="A4" s="38" t="s">
        <v>31</v>
      </c>
      <c r="B4" s="21"/>
      <c r="C4" s="3" t="s">
        <v>4</v>
      </c>
      <c r="D4" s="3" t="s">
        <v>38</v>
      </c>
      <c r="E4" s="3" t="s">
        <v>39</v>
      </c>
      <c r="F4" s="3" t="s">
        <v>40</v>
      </c>
    </row>
    <row r="5" spans="1:9">
      <c r="A5" s="38"/>
      <c r="B5" s="21"/>
      <c r="C5" s="3" t="s">
        <v>1</v>
      </c>
      <c r="D5" s="3" t="s">
        <v>1</v>
      </c>
      <c r="E5" s="3" t="s">
        <v>1</v>
      </c>
      <c r="F5" s="3" t="s">
        <v>1</v>
      </c>
    </row>
    <row r="6" spans="1:9" s="6" customFormat="1">
      <c r="A6" s="4" t="s">
        <v>5</v>
      </c>
      <c r="B6" s="4"/>
      <c r="C6" s="5"/>
      <c r="D6" s="5"/>
      <c r="E6" s="5"/>
      <c r="F6" s="5"/>
    </row>
    <row r="7" spans="1:9" s="11" customFormat="1">
      <c r="A7" s="9" t="s">
        <v>9</v>
      </c>
      <c r="B7" s="9"/>
      <c r="C7" s="10">
        <f>SUM(D7:F7)</f>
        <v>5544640</v>
      </c>
      <c r="D7" s="10">
        <v>4619300</v>
      </c>
      <c r="E7" s="10">
        <v>575440</v>
      </c>
      <c r="F7" s="10">
        <v>349900</v>
      </c>
      <c r="G7" s="6"/>
      <c r="H7" s="6"/>
      <c r="I7" s="6"/>
    </row>
    <row r="8" spans="1:9" outlineLevel="1">
      <c r="A8" s="9" t="s">
        <v>10</v>
      </c>
      <c r="B8" s="9"/>
      <c r="C8" s="10">
        <f>SUM(D8:F8)</f>
        <v>532700</v>
      </c>
      <c r="D8" s="10">
        <v>115400</v>
      </c>
      <c r="E8" s="10">
        <v>320100</v>
      </c>
      <c r="F8" s="10">
        <v>97200</v>
      </c>
    </row>
    <row r="9" spans="1:9" s="20" customFormat="1">
      <c r="A9" s="7" t="s">
        <v>48</v>
      </c>
      <c r="B9" s="22" t="s">
        <v>1</v>
      </c>
      <c r="C9" s="8">
        <f>SUM(C7:C8)</f>
        <v>6077340</v>
      </c>
      <c r="D9" s="8">
        <f>SUM(D7:D8)</f>
        <v>4734700</v>
      </c>
      <c r="E9" s="8">
        <f>SUM(E7:E8)</f>
        <v>895540</v>
      </c>
      <c r="F9" s="8">
        <f>SUM(F7:F8)</f>
        <v>447100</v>
      </c>
    </row>
    <row r="10" spans="1:9" s="20" customFormat="1">
      <c r="A10" s="7" t="s">
        <v>47</v>
      </c>
      <c r="B10" s="22" t="s">
        <v>0</v>
      </c>
      <c r="C10" s="8">
        <f>SUM(C12+C14)</f>
        <v>2063158.7</v>
      </c>
      <c r="D10" s="8">
        <f t="shared" ref="D10:F10" si="0">SUM(D12+D14)</f>
        <v>2063158.7</v>
      </c>
      <c r="E10" s="8">
        <f t="shared" si="0"/>
        <v>0</v>
      </c>
      <c r="F10" s="8">
        <f t="shared" si="0"/>
        <v>0</v>
      </c>
    </row>
    <row r="11" spans="1:9" outlineLevel="1">
      <c r="A11" s="12" t="s">
        <v>43</v>
      </c>
      <c r="B11" s="12" t="s">
        <v>1</v>
      </c>
      <c r="C11" s="13">
        <f>SUM(D11:F11)</f>
        <v>5896640</v>
      </c>
      <c r="D11" s="13">
        <v>4734700</v>
      </c>
      <c r="E11" s="13">
        <v>714840</v>
      </c>
      <c r="F11" s="13">
        <v>447100</v>
      </c>
      <c r="H11" s="18">
        <f>SUM(D11:F11)</f>
        <v>5896640</v>
      </c>
    </row>
    <row r="12" spans="1:9" outlineLevel="1">
      <c r="A12" s="35" t="s">
        <v>61</v>
      </c>
      <c r="B12" s="24" t="s">
        <v>0</v>
      </c>
      <c r="C12" s="13">
        <f>SUM(D12:F12)</f>
        <v>2057858.7</v>
      </c>
      <c r="D12" s="13">
        <v>2057858.7</v>
      </c>
      <c r="E12" s="13">
        <v>0</v>
      </c>
      <c r="F12" s="13">
        <v>0</v>
      </c>
    </row>
    <row r="13" spans="1:9" outlineLevel="1">
      <c r="A13" s="35" t="s">
        <v>62</v>
      </c>
      <c r="B13" s="24" t="s">
        <v>1</v>
      </c>
      <c r="C13" s="13">
        <f>D13+E13+F13</f>
        <v>180700</v>
      </c>
      <c r="D13" s="13">
        <v>0</v>
      </c>
      <c r="E13" s="13">
        <v>180700</v>
      </c>
      <c r="F13" s="13">
        <v>0</v>
      </c>
      <c r="H13" s="18">
        <f>SUM(D13:F13)</f>
        <v>180700</v>
      </c>
    </row>
    <row r="14" spans="1:9" outlineLevel="1">
      <c r="A14" s="25" t="s">
        <v>61</v>
      </c>
      <c r="B14" s="24" t="s">
        <v>0</v>
      </c>
      <c r="C14" s="13">
        <f>SUM(D14:F14)</f>
        <v>5300</v>
      </c>
      <c r="D14" s="13">
        <v>5300</v>
      </c>
      <c r="E14" s="13">
        <v>0</v>
      </c>
      <c r="F14" s="13">
        <v>0</v>
      </c>
      <c r="H14" s="18">
        <f>SUM(H11:H13)</f>
        <v>6077340</v>
      </c>
    </row>
    <row r="15" spans="1:9" outlineLevel="1">
      <c r="A15" s="4" t="s">
        <v>32</v>
      </c>
      <c r="B15" s="4"/>
      <c r="C15" s="5"/>
      <c r="D15" s="5"/>
      <c r="E15" s="5"/>
      <c r="F15" s="5"/>
    </row>
    <row r="16" spans="1:9" outlineLevel="1">
      <c r="A16" s="9" t="s">
        <v>11</v>
      </c>
      <c r="B16" s="9"/>
      <c r="C16" s="10">
        <f>SUM(C19:C19)</f>
        <v>1427000</v>
      </c>
      <c r="D16" s="10">
        <f>SUM(D19:D19)</f>
        <v>1035800</v>
      </c>
      <c r="E16" s="10">
        <f>SUM(E19:E19)</f>
        <v>248100</v>
      </c>
      <c r="F16" s="10">
        <f>SUM(F19:F19)</f>
        <v>143100</v>
      </c>
    </row>
    <row r="17" spans="1:9" s="23" customFormat="1">
      <c r="A17" s="7" t="s">
        <v>49</v>
      </c>
      <c r="B17" s="22" t="s">
        <v>1</v>
      </c>
      <c r="C17" s="8">
        <f>C19</f>
        <v>1427000</v>
      </c>
      <c r="D17" s="8">
        <f>D19</f>
        <v>1035800</v>
      </c>
      <c r="E17" s="8">
        <f>E19</f>
        <v>248100</v>
      </c>
      <c r="F17" s="8">
        <f>F19</f>
        <v>143100</v>
      </c>
    </row>
    <row r="18" spans="1:9" s="23" customFormat="1">
      <c r="A18" s="7" t="s">
        <v>47</v>
      </c>
      <c r="B18" s="22" t="s">
        <v>0</v>
      </c>
      <c r="C18" s="8">
        <f>SUM(C20)</f>
        <v>604422</v>
      </c>
      <c r="D18" s="8">
        <f t="shared" ref="D18:F18" si="1">SUM(D20)</f>
        <v>604422</v>
      </c>
      <c r="E18" s="8">
        <f t="shared" si="1"/>
        <v>0</v>
      </c>
      <c r="F18" s="8">
        <f t="shared" si="1"/>
        <v>0</v>
      </c>
    </row>
    <row r="19" spans="1:9" outlineLevel="1">
      <c r="A19" s="12" t="s">
        <v>41</v>
      </c>
      <c r="B19" s="12" t="s">
        <v>1</v>
      </c>
      <c r="C19" s="13">
        <f>D19+E19+F19</f>
        <v>1427000</v>
      </c>
      <c r="D19" s="13">
        <v>1035800</v>
      </c>
      <c r="E19" s="13">
        <v>248100</v>
      </c>
      <c r="F19" s="13">
        <v>143100</v>
      </c>
    </row>
    <row r="20" spans="1:9" outlineLevel="1">
      <c r="A20" s="25" t="s">
        <v>63</v>
      </c>
      <c r="B20" s="24" t="s">
        <v>0</v>
      </c>
      <c r="C20" s="13">
        <f>SUM(D20:F20)</f>
        <v>604422</v>
      </c>
      <c r="D20" s="13">
        <v>604422</v>
      </c>
      <c r="E20" s="13">
        <v>0</v>
      </c>
      <c r="F20" s="13">
        <v>0</v>
      </c>
    </row>
    <row r="21" spans="1:9" outlineLevel="1">
      <c r="A21" s="4" t="s">
        <v>33</v>
      </c>
      <c r="B21" s="4"/>
      <c r="C21" s="5"/>
      <c r="D21" s="5"/>
      <c r="E21" s="5"/>
      <c r="F21" s="5"/>
      <c r="H21" s="1" t="s">
        <v>3</v>
      </c>
    </row>
    <row r="22" spans="1:9" outlineLevel="1">
      <c r="A22" s="9" t="s">
        <v>12</v>
      </c>
      <c r="B22" s="9"/>
      <c r="C22" s="10">
        <f>SUM(C25:C25)</f>
        <v>537800</v>
      </c>
      <c r="D22" s="10">
        <f>SUM(D25:D25)</f>
        <v>171400</v>
      </c>
      <c r="E22" s="10">
        <f>SUM(E25:E25)</f>
        <v>250900</v>
      </c>
      <c r="F22" s="10">
        <f>SUM(F25:F25)</f>
        <v>115500</v>
      </c>
    </row>
    <row r="23" spans="1:9" s="23" customFormat="1">
      <c r="A23" s="7" t="s">
        <v>50</v>
      </c>
      <c r="B23" s="22" t="s">
        <v>1</v>
      </c>
      <c r="C23" s="8">
        <f>C25</f>
        <v>537800</v>
      </c>
      <c r="D23" s="8">
        <f>D25</f>
        <v>171400</v>
      </c>
      <c r="E23" s="8">
        <f>E25</f>
        <v>250900</v>
      </c>
      <c r="F23" s="8">
        <f>F25</f>
        <v>115500</v>
      </c>
      <c r="H23" s="23" t="s">
        <v>3</v>
      </c>
    </row>
    <row r="24" spans="1:9" s="23" customFormat="1">
      <c r="A24" s="7" t="s">
        <v>47</v>
      </c>
      <c r="B24" s="22" t="s">
        <v>0</v>
      </c>
      <c r="C24" s="8">
        <f>SUM(C26)</f>
        <v>302550</v>
      </c>
      <c r="D24" s="8">
        <f t="shared" ref="D24:E24" si="2">SUM(D26)</f>
        <v>171400</v>
      </c>
      <c r="E24" s="8">
        <f t="shared" si="2"/>
        <v>131150</v>
      </c>
      <c r="F24" s="8"/>
    </row>
    <row r="25" spans="1:9" outlineLevel="1">
      <c r="A25" s="12" t="s">
        <v>41</v>
      </c>
      <c r="B25" s="12" t="s">
        <v>1</v>
      </c>
      <c r="C25" s="13">
        <f>D25+E25+F25</f>
        <v>537800</v>
      </c>
      <c r="D25" s="13">
        <v>171400</v>
      </c>
      <c r="E25" s="13">
        <v>250900</v>
      </c>
      <c r="F25" s="13">
        <v>115500</v>
      </c>
    </row>
    <row r="26" spans="1:9" outlineLevel="1">
      <c r="A26" s="25" t="s">
        <v>63</v>
      </c>
      <c r="B26" s="24" t="s">
        <v>0</v>
      </c>
      <c r="C26" s="13">
        <f>SUM(D26:F26)</f>
        <v>302550</v>
      </c>
      <c r="D26" s="13">
        <v>171400</v>
      </c>
      <c r="E26" s="13">
        <v>131150</v>
      </c>
      <c r="F26" s="13">
        <v>0</v>
      </c>
      <c r="H26" s="1" t="s">
        <v>3</v>
      </c>
    </row>
    <row r="27" spans="1:9" outlineLevel="1">
      <c r="A27" s="4" t="s">
        <v>34</v>
      </c>
      <c r="B27" s="4"/>
      <c r="C27" s="5"/>
      <c r="D27" s="5"/>
      <c r="E27" s="5"/>
      <c r="F27" s="5"/>
      <c r="H27" s="1" t="s">
        <v>3</v>
      </c>
    </row>
    <row r="28" spans="1:9" s="15" customFormat="1" outlineLevel="1">
      <c r="A28" s="9" t="s">
        <v>13</v>
      </c>
      <c r="B28" s="9"/>
      <c r="C28" s="10">
        <f>SUM(C31:C31)</f>
        <v>962100</v>
      </c>
      <c r="D28" s="10">
        <f>SUM(D31:D31)</f>
        <v>810800</v>
      </c>
      <c r="E28" s="10">
        <f>SUM(E31:E31)</f>
        <v>142300</v>
      </c>
      <c r="F28" s="10">
        <f>SUM(F31:F31)</f>
        <v>9000</v>
      </c>
      <c r="G28" s="1"/>
      <c r="H28" s="1"/>
      <c r="I28" s="1"/>
    </row>
    <row r="29" spans="1:9" s="15" customFormat="1" outlineLevel="1">
      <c r="A29" s="7" t="s">
        <v>51</v>
      </c>
      <c r="B29" s="22" t="s">
        <v>1</v>
      </c>
      <c r="C29" s="8">
        <f>C31</f>
        <v>962100</v>
      </c>
      <c r="D29" s="8">
        <f>D31</f>
        <v>810800</v>
      </c>
      <c r="E29" s="8">
        <f>E31</f>
        <v>142300</v>
      </c>
      <c r="F29" s="8">
        <f>F31</f>
        <v>9000</v>
      </c>
      <c r="G29" s="1"/>
      <c r="H29" s="1"/>
      <c r="I29" s="1"/>
    </row>
    <row r="30" spans="1:9" s="15" customFormat="1" outlineLevel="1">
      <c r="A30" s="7" t="s">
        <v>47</v>
      </c>
      <c r="B30" s="22" t="s">
        <v>0</v>
      </c>
      <c r="C30" s="8">
        <f>SUM(C32)</f>
        <v>541884</v>
      </c>
      <c r="D30" s="8">
        <f t="shared" ref="D30:E30" si="3">SUM(D32)</f>
        <v>541884</v>
      </c>
      <c r="E30" s="8">
        <f t="shared" si="3"/>
        <v>0</v>
      </c>
      <c r="F30" s="8"/>
      <c r="G30" s="1"/>
      <c r="H30" s="1"/>
      <c r="I30" s="1"/>
    </row>
    <row r="31" spans="1:9" outlineLevel="1">
      <c r="A31" s="12" t="s">
        <v>41</v>
      </c>
      <c r="B31" s="12" t="s">
        <v>1</v>
      </c>
      <c r="C31" s="13">
        <f>D31+E31+F31</f>
        <v>962100</v>
      </c>
      <c r="D31" s="13">
        <v>810800</v>
      </c>
      <c r="E31" s="13">
        <v>142300</v>
      </c>
      <c r="F31" s="13">
        <v>9000</v>
      </c>
    </row>
    <row r="32" spans="1:9" outlineLevel="1">
      <c r="A32" s="12" t="s">
        <v>63</v>
      </c>
      <c r="B32" s="24" t="s">
        <v>0</v>
      </c>
      <c r="C32" s="13">
        <f>SUM(D32:F32)</f>
        <v>541884</v>
      </c>
      <c r="D32" s="13">
        <v>541884</v>
      </c>
      <c r="E32" s="13">
        <v>0</v>
      </c>
      <c r="F32" s="13">
        <v>0</v>
      </c>
      <c r="H32" s="1" t="s">
        <v>3</v>
      </c>
    </row>
    <row r="33" spans="1:9" outlineLevel="1">
      <c r="A33" s="4" t="s">
        <v>35</v>
      </c>
      <c r="B33" s="4"/>
      <c r="C33" s="5"/>
      <c r="D33" s="5"/>
      <c r="E33" s="5"/>
      <c r="F33" s="5"/>
    </row>
    <row r="34" spans="1:9" s="15" customFormat="1" outlineLevel="1">
      <c r="A34" s="9" t="s">
        <v>14</v>
      </c>
      <c r="B34" s="9"/>
      <c r="C34" s="10">
        <f>SUM(D34:F34)</f>
        <v>10140700</v>
      </c>
      <c r="D34" s="10">
        <v>3582900</v>
      </c>
      <c r="E34" s="10">
        <v>3381000</v>
      </c>
      <c r="F34" s="10">
        <v>3176800</v>
      </c>
      <c r="G34" s="1"/>
      <c r="H34" s="1"/>
      <c r="I34" s="1"/>
    </row>
    <row r="35" spans="1:9" s="15" customFormat="1" outlineLevel="1">
      <c r="A35" s="9" t="s">
        <v>15</v>
      </c>
      <c r="B35" s="9"/>
      <c r="C35" s="10">
        <f>SUM(D35:F35)</f>
        <v>713000</v>
      </c>
      <c r="D35" s="10">
        <v>480050</v>
      </c>
      <c r="E35" s="10">
        <v>232950</v>
      </c>
      <c r="F35" s="10">
        <v>0</v>
      </c>
      <c r="G35" s="1"/>
      <c r="H35" s="1"/>
      <c r="I35" s="1"/>
    </row>
    <row r="36" spans="1:9" s="15" customFormat="1" outlineLevel="1">
      <c r="A36" s="9" t="s">
        <v>16</v>
      </c>
      <c r="B36" s="9"/>
      <c r="C36" s="10">
        <f>SUM(D36:F36)</f>
        <v>4383800</v>
      </c>
      <c r="D36" s="10">
        <v>1584600</v>
      </c>
      <c r="E36" s="10">
        <v>1543500</v>
      </c>
      <c r="F36" s="10">
        <v>1255700</v>
      </c>
      <c r="G36" s="1"/>
      <c r="H36" s="1"/>
      <c r="I36" s="1"/>
    </row>
    <row r="37" spans="1:9" s="15" customFormat="1" outlineLevel="1">
      <c r="A37" s="9" t="s">
        <v>17</v>
      </c>
      <c r="B37" s="9"/>
      <c r="C37" s="10">
        <f>SUM(D37:F37)</f>
        <v>3594900</v>
      </c>
      <c r="D37" s="10">
        <v>1145000</v>
      </c>
      <c r="E37" s="10">
        <v>1485100</v>
      </c>
      <c r="F37" s="10">
        <v>964800</v>
      </c>
      <c r="G37" s="1"/>
      <c r="H37" s="1"/>
      <c r="I37" s="1"/>
    </row>
    <row r="38" spans="1:9" s="14" customFormat="1">
      <c r="A38" s="7" t="s">
        <v>59</v>
      </c>
      <c r="B38" s="7" t="s">
        <v>1</v>
      </c>
      <c r="C38" s="8">
        <f>SUM(C34+C35+C36+C37)</f>
        <v>18832400</v>
      </c>
      <c r="D38" s="8">
        <f>SUM(D34+D35+D36+D37)</f>
        <v>6792550</v>
      </c>
      <c r="E38" s="8">
        <f>SUM(E34+E35+E36+E37)</f>
        <v>6642550</v>
      </c>
      <c r="F38" s="8">
        <f>SUM(F34+F35+F36+F37)</f>
        <v>5397300</v>
      </c>
      <c r="G38" s="23"/>
      <c r="H38" s="23" t="s">
        <v>3</v>
      </c>
      <c r="I38" s="23"/>
    </row>
    <row r="39" spans="1:9" s="14" customFormat="1">
      <c r="A39" s="7" t="s">
        <v>47</v>
      </c>
      <c r="B39" s="22" t="s">
        <v>0</v>
      </c>
      <c r="C39" s="8">
        <f>SUM(C41+C44)</f>
        <v>7491656.3799999999</v>
      </c>
      <c r="D39" s="8">
        <f t="shared" ref="D39:F39" si="4">SUM(D41+D44)</f>
        <v>6792550</v>
      </c>
      <c r="E39" s="8">
        <f t="shared" si="4"/>
        <v>699106.38</v>
      </c>
      <c r="F39" s="8">
        <f t="shared" si="4"/>
        <v>0</v>
      </c>
      <c r="G39" s="23"/>
      <c r="H39" s="23"/>
      <c r="I39" s="23"/>
    </row>
    <row r="40" spans="1:9" s="14" customFormat="1">
      <c r="A40" s="12" t="s">
        <v>41</v>
      </c>
      <c r="B40" s="24" t="s">
        <v>1</v>
      </c>
      <c r="C40" s="29">
        <f>SUM(D40:F40)</f>
        <v>15237500</v>
      </c>
      <c r="D40" s="29">
        <f>SUM(D34:D36)</f>
        <v>5647550</v>
      </c>
      <c r="E40" s="29">
        <f t="shared" ref="E40:F40" si="5">SUM(E34:E36)</f>
        <v>5157450</v>
      </c>
      <c r="F40" s="29">
        <f t="shared" si="5"/>
        <v>4432500</v>
      </c>
      <c r="G40" s="23"/>
      <c r="H40" s="30">
        <f>SUM(D40:F40)</f>
        <v>15237500</v>
      </c>
      <c r="I40" s="23"/>
    </row>
    <row r="41" spans="1:9" s="14" customFormat="1">
      <c r="A41" s="25" t="s">
        <v>63</v>
      </c>
      <c r="B41" s="24" t="s">
        <v>0</v>
      </c>
      <c r="C41" s="29">
        <f>SUM(D41:F41)</f>
        <v>6304806.3799999999</v>
      </c>
      <c r="D41" s="29">
        <v>5647550</v>
      </c>
      <c r="E41" s="29">
        <v>657256.38</v>
      </c>
      <c r="F41" s="29">
        <v>0</v>
      </c>
      <c r="G41" s="23"/>
      <c r="H41" s="23" t="s">
        <v>3</v>
      </c>
      <c r="I41" s="23"/>
    </row>
    <row r="42" spans="1:9" s="14" customFormat="1">
      <c r="A42" s="28" t="s">
        <v>17</v>
      </c>
      <c r="B42" s="26"/>
      <c r="C42" s="27"/>
      <c r="D42" s="27"/>
      <c r="E42" s="27"/>
      <c r="F42" s="27"/>
      <c r="G42" s="23"/>
      <c r="H42" s="23" t="s">
        <v>3</v>
      </c>
      <c r="I42" s="23"/>
    </row>
    <row r="43" spans="1:9" s="14" customFormat="1">
      <c r="A43" s="12" t="s">
        <v>41</v>
      </c>
      <c r="B43" s="24" t="s">
        <v>1</v>
      </c>
      <c r="C43" s="29">
        <f>SUM(D43:F43)</f>
        <v>3594900</v>
      </c>
      <c r="D43" s="29">
        <v>1145000</v>
      </c>
      <c r="E43" s="29">
        <v>1485100</v>
      </c>
      <c r="F43" s="29">
        <v>964800</v>
      </c>
      <c r="G43" s="23"/>
      <c r="H43" s="30">
        <f>SUM(D43:F43)</f>
        <v>3594900</v>
      </c>
      <c r="I43" s="23"/>
    </row>
    <row r="44" spans="1:9" s="14" customFormat="1">
      <c r="A44" s="25" t="s">
        <v>63</v>
      </c>
      <c r="B44" s="24" t="s">
        <v>0</v>
      </c>
      <c r="C44" s="29">
        <f>SUM(D44:F44)</f>
        <v>1186850</v>
      </c>
      <c r="D44" s="29">
        <v>1145000</v>
      </c>
      <c r="E44" s="29">
        <v>41850</v>
      </c>
      <c r="F44" s="29">
        <v>0</v>
      </c>
      <c r="G44" s="23"/>
      <c r="H44" s="30">
        <f>SUM(H40:H43)</f>
        <v>18832400</v>
      </c>
      <c r="I44" s="23"/>
    </row>
    <row r="45" spans="1:9" s="6" customFormat="1">
      <c r="A45" s="4" t="s">
        <v>6</v>
      </c>
      <c r="B45" s="4"/>
      <c r="C45" s="5"/>
      <c r="D45" s="5"/>
      <c r="E45" s="5"/>
      <c r="F45" s="5"/>
    </row>
    <row r="46" spans="1:9" s="16" customFormat="1">
      <c r="A46" s="9" t="s">
        <v>18</v>
      </c>
      <c r="B46" s="9"/>
      <c r="C46" s="10">
        <f>SUM(D46:F46)</f>
        <v>3820500</v>
      </c>
      <c r="D46" s="10">
        <v>1466500</v>
      </c>
      <c r="E46" s="10">
        <v>1306300</v>
      </c>
      <c r="F46" s="10">
        <v>1047700</v>
      </c>
      <c r="G46" s="6"/>
      <c r="H46" s="6"/>
      <c r="I46" s="6"/>
    </row>
    <row r="47" spans="1:9" s="15" customFormat="1" outlineLevel="1">
      <c r="A47" s="9" t="s">
        <v>19</v>
      </c>
      <c r="B47" s="9"/>
      <c r="C47" s="10">
        <f>SUM(D47)</f>
        <v>10700</v>
      </c>
      <c r="D47" s="10">
        <v>10700</v>
      </c>
      <c r="E47" s="10">
        <v>0</v>
      </c>
      <c r="F47" s="10">
        <v>0</v>
      </c>
      <c r="G47" s="1"/>
      <c r="H47" s="1"/>
      <c r="I47" s="1"/>
    </row>
    <row r="48" spans="1:9" outlineLevel="1">
      <c r="A48" s="7" t="s">
        <v>52</v>
      </c>
      <c r="B48" s="7" t="s">
        <v>1</v>
      </c>
      <c r="C48" s="8">
        <f>SUM(C46:C47)</f>
        <v>3831200</v>
      </c>
      <c r="D48" s="8">
        <f>SUM(D46:D47)</f>
        <v>1477200</v>
      </c>
      <c r="E48" s="8">
        <f t="shared" ref="E48:F48" si="6">SUM(E46:E47)</f>
        <v>1306300</v>
      </c>
      <c r="F48" s="8">
        <f t="shared" si="6"/>
        <v>1047700</v>
      </c>
    </row>
    <row r="49" spans="1:9" outlineLevel="1">
      <c r="A49" s="7" t="s">
        <v>47</v>
      </c>
      <c r="B49" s="22" t="s">
        <v>0</v>
      </c>
      <c r="C49" s="8">
        <f>SUM(C51)</f>
        <v>1390553</v>
      </c>
      <c r="D49" s="8">
        <f t="shared" ref="D49:F49" si="7">SUM(D51)</f>
        <v>1390553</v>
      </c>
      <c r="E49" s="8">
        <f t="shared" si="7"/>
        <v>0</v>
      </c>
      <c r="F49" s="8">
        <f t="shared" si="7"/>
        <v>0</v>
      </c>
    </row>
    <row r="50" spans="1:9" outlineLevel="1">
      <c r="A50" s="12" t="s">
        <v>41</v>
      </c>
      <c r="B50" s="31" t="s">
        <v>1</v>
      </c>
      <c r="C50" s="27">
        <f>SUM(D50:F50)</f>
        <v>3831200</v>
      </c>
      <c r="D50" s="27">
        <v>1477200</v>
      </c>
      <c r="E50" s="27">
        <v>1306300</v>
      </c>
      <c r="F50" s="27">
        <v>1047700</v>
      </c>
    </row>
    <row r="51" spans="1:9" outlineLevel="1">
      <c r="A51" s="25" t="s">
        <v>63</v>
      </c>
      <c r="B51" s="24" t="s">
        <v>0</v>
      </c>
      <c r="C51" s="13">
        <f>SUM(D51:F51)</f>
        <v>1390553</v>
      </c>
      <c r="D51" s="13">
        <v>1390553</v>
      </c>
      <c r="E51" s="13">
        <v>0</v>
      </c>
      <c r="F51" s="13">
        <v>0</v>
      </c>
    </row>
    <row r="52" spans="1:9" outlineLevel="1">
      <c r="A52" s="4" t="s">
        <v>8</v>
      </c>
      <c r="B52" s="4"/>
      <c r="C52" s="5"/>
      <c r="D52" s="5"/>
      <c r="E52" s="5"/>
      <c r="F52" s="5"/>
      <c r="H52" s="1" t="s">
        <v>3</v>
      </c>
    </row>
    <row r="53" spans="1:9" s="15" customFormat="1" outlineLevel="1">
      <c r="A53" s="9" t="s">
        <v>20</v>
      </c>
      <c r="B53" s="9"/>
      <c r="C53" s="10">
        <f>SUM(D53:F53)</f>
        <v>1189200</v>
      </c>
      <c r="D53" s="10">
        <v>560000</v>
      </c>
      <c r="E53" s="10">
        <v>384800</v>
      </c>
      <c r="F53" s="10">
        <v>244400</v>
      </c>
      <c r="G53" s="1"/>
      <c r="H53" s="1"/>
      <c r="I53" s="1"/>
    </row>
    <row r="54" spans="1:9" s="15" customFormat="1" outlineLevel="1">
      <c r="A54" s="9" t="s">
        <v>21</v>
      </c>
      <c r="B54" s="9"/>
      <c r="C54" s="10">
        <v>0</v>
      </c>
      <c r="D54" s="10">
        <v>0</v>
      </c>
      <c r="E54" s="10">
        <v>0</v>
      </c>
      <c r="F54" s="10">
        <v>0</v>
      </c>
      <c r="G54" s="1"/>
      <c r="H54" s="1"/>
      <c r="I54" s="1"/>
    </row>
    <row r="55" spans="1:9" s="15" customFormat="1" outlineLevel="1">
      <c r="A55" s="9" t="s">
        <v>22</v>
      </c>
      <c r="B55" s="9"/>
      <c r="C55" s="10">
        <f>SUM(D55:F55)</f>
        <v>6800400</v>
      </c>
      <c r="D55" s="10">
        <v>1933000</v>
      </c>
      <c r="E55" s="10">
        <v>3767400</v>
      </c>
      <c r="F55" s="10">
        <v>1100000</v>
      </c>
      <c r="G55" s="1"/>
      <c r="H55" s="1"/>
      <c r="I55" s="1"/>
    </row>
    <row r="56" spans="1:9" s="15" customFormat="1" outlineLevel="1">
      <c r="A56" s="9" t="s">
        <v>23</v>
      </c>
      <c r="B56" s="9"/>
      <c r="C56" s="10">
        <f>SUM(D56:F56)</f>
        <v>3247700</v>
      </c>
      <c r="D56" s="10">
        <v>2199100</v>
      </c>
      <c r="E56" s="10">
        <v>569700</v>
      </c>
      <c r="F56" s="10">
        <v>478900</v>
      </c>
      <c r="G56" s="1"/>
      <c r="H56" s="1"/>
      <c r="I56" s="1"/>
    </row>
    <row r="57" spans="1:9" outlineLevel="1">
      <c r="A57" s="7" t="s">
        <v>53</v>
      </c>
      <c r="B57" s="7" t="s">
        <v>1</v>
      </c>
      <c r="C57" s="8">
        <f>SUM(D57:F57)</f>
        <v>11237300</v>
      </c>
      <c r="D57" s="8">
        <f>SUM(D53:D56)</f>
        <v>4692100</v>
      </c>
      <c r="E57" s="8">
        <f>SUM(E53:E56)</f>
        <v>4721900</v>
      </c>
      <c r="F57" s="8">
        <f>SUM(F53:F56)</f>
        <v>1823300</v>
      </c>
    </row>
    <row r="58" spans="1:9" outlineLevel="1">
      <c r="A58" s="7" t="s">
        <v>47</v>
      </c>
      <c r="B58" s="22" t="s">
        <v>0</v>
      </c>
      <c r="C58" s="8">
        <f>SUM(C60+C63)</f>
        <v>4834719</v>
      </c>
      <c r="D58" s="8">
        <f t="shared" ref="D58:F58" si="8">SUM(D60+D63)</f>
        <v>4692100</v>
      </c>
      <c r="E58" s="8">
        <f t="shared" si="8"/>
        <v>142619</v>
      </c>
      <c r="F58" s="8">
        <f t="shared" si="8"/>
        <v>0</v>
      </c>
    </row>
    <row r="59" spans="1:9" outlineLevel="1">
      <c r="A59" s="12" t="s">
        <v>41</v>
      </c>
      <c r="B59" s="31" t="s">
        <v>1</v>
      </c>
      <c r="C59" s="13">
        <f>SUM(D59:F59)</f>
        <v>7989600</v>
      </c>
      <c r="D59" s="13">
        <f>SUM(D53:D55)</f>
        <v>2493000</v>
      </c>
      <c r="E59" s="13">
        <f>SUM(E53:E55)</f>
        <v>4152200</v>
      </c>
      <c r="F59" s="13">
        <f>SUM(F53:F55)</f>
        <v>1344400</v>
      </c>
      <c r="H59" s="18">
        <f>SUM(D59:F59)</f>
        <v>7989600</v>
      </c>
    </row>
    <row r="60" spans="1:9" outlineLevel="1">
      <c r="A60" s="25" t="s">
        <v>63</v>
      </c>
      <c r="B60" s="24" t="s">
        <v>0</v>
      </c>
      <c r="C60" s="13">
        <f>SUM(D60:F60)</f>
        <v>2552669</v>
      </c>
      <c r="D60" s="13">
        <v>2493000</v>
      </c>
      <c r="E60" s="13">
        <v>59669</v>
      </c>
      <c r="F60" s="13">
        <v>0</v>
      </c>
    </row>
    <row r="61" spans="1:9" outlineLevel="1">
      <c r="A61" s="28" t="s">
        <v>23</v>
      </c>
      <c r="B61" s="28"/>
      <c r="C61" s="27" t="s">
        <v>3</v>
      </c>
      <c r="D61" s="27" t="s">
        <v>3</v>
      </c>
      <c r="E61" s="27" t="s">
        <v>3</v>
      </c>
      <c r="F61" s="27" t="s">
        <v>3</v>
      </c>
    </row>
    <row r="62" spans="1:9" outlineLevel="1">
      <c r="A62" s="12" t="s">
        <v>41</v>
      </c>
      <c r="B62" s="31" t="s">
        <v>1</v>
      </c>
      <c r="C62" s="13">
        <f>SUM(D62:F62)</f>
        <v>3247700</v>
      </c>
      <c r="D62" s="13">
        <v>2199100</v>
      </c>
      <c r="E62" s="13">
        <v>569700</v>
      </c>
      <c r="F62" s="13">
        <v>478900</v>
      </c>
      <c r="H62" s="18">
        <f>SUM(D62:F62)</f>
        <v>3247700</v>
      </c>
    </row>
    <row r="63" spans="1:9" outlineLevel="1">
      <c r="A63" s="25" t="s">
        <v>63</v>
      </c>
      <c r="B63" s="24" t="s">
        <v>0</v>
      </c>
      <c r="C63" s="13">
        <f>SUM(D63:F63)</f>
        <v>2282050</v>
      </c>
      <c r="D63" s="13">
        <v>2199100</v>
      </c>
      <c r="E63" s="13">
        <v>82950</v>
      </c>
      <c r="F63" s="13">
        <v>0</v>
      </c>
      <c r="H63" s="18">
        <f>SUM(H59:H62)</f>
        <v>11237300</v>
      </c>
    </row>
    <row r="64" spans="1:9" s="6" customFormat="1">
      <c r="A64" s="4" t="s">
        <v>36</v>
      </c>
      <c r="B64" s="4"/>
      <c r="C64" s="5"/>
      <c r="D64" s="5"/>
      <c r="E64" s="5"/>
      <c r="F64" s="5"/>
    </row>
    <row r="65" spans="1:9" s="16" customFormat="1">
      <c r="A65" s="9" t="s">
        <v>24</v>
      </c>
      <c r="B65" s="9"/>
      <c r="C65" s="10">
        <f t="shared" ref="C65:C72" si="9">SUM(D65:F65)</f>
        <v>2404500</v>
      </c>
      <c r="D65" s="10">
        <v>1585800</v>
      </c>
      <c r="E65" s="10">
        <v>551800</v>
      </c>
      <c r="F65" s="10">
        <v>266900</v>
      </c>
      <c r="G65" s="6"/>
      <c r="H65" s="6"/>
      <c r="I65" s="6"/>
    </row>
    <row r="66" spans="1:9" s="15" customFormat="1" outlineLevel="1">
      <c r="A66" s="9" t="s">
        <v>25</v>
      </c>
      <c r="B66" s="9"/>
      <c r="C66" s="10">
        <f t="shared" si="9"/>
        <v>53895060</v>
      </c>
      <c r="D66" s="10">
        <v>17924960</v>
      </c>
      <c r="E66" s="10">
        <v>18518800</v>
      </c>
      <c r="F66" s="10">
        <v>17451300</v>
      </c>
      <c r="G66" s="1"/>
      <c r="H66" s="1"/>
      <c r="I66" s="1"/>
    </row>
    <row r="67" spans="1:9" outlineLevel="1">
      <c r="A67" s="7" t="s">
        <v>54</v>
      </c>
      <c r="B67" s="7" t="s">
        <v>1</v>
      </c>
      <c r="C67" s="8">
        <f t="shared" si="9"/>
        <v>56299560</v>
      </c>
      <c r="D67" s="8">
        <f>SUM(D65:D66)</f>
        <v>19510760</v>
      </c>
      <c r="E67" s="8">
        <f>SUM(E65:E66)</f>
        <v>19070600</v>
      </c>
      <c r="F67" s="8">
        <f>SUM(F65:F66)</f>
        <v>17718200</v>
      </c>
    </row>
    <row r="68" spans="1:9" outlineLevel="1">
      <c r="A68" s="7" t="s">
        <v>47</v>
      </c>
      <c r="B68" s="22" t="s">
        <v>0</v>
      </c>
      <c r="C68" s="8">
        <f>SUM(C70+C72)</f>
        <v>19967053.68</v>
      </c>
      <c r="D68" s="8">
        <f t="shared" ref="D68:F68" si="10">SUM(D70+D72)</f>
        <v>19148569.68</v>
      </c>
      <c r="E68" s="8">
        <f t="shared" si="10"/>
        <v>818484</v>
      </c>
      <c r="F68" s="8">
        <f t="shared" si="10"/>
        <v>0</v>
      </c>
    </row>
    <row r="69" spans="1:9" outlineLevel="1">
      <c r="A69" s="12" t="s">
        <v>41</v>
      </c>
      <c r="B69" s="31" t="s">
        <v>1</v>
      </c>
      <c r="C69" s="29">
        <f t="shared" si="9"/>
        <v>46389100</v>
      </c>
      <c r="D69" s="29">
        <v>15951600</v>
      </c>
      <c r="E69" s="29">
        <v>15877600</v>
      </c>
      <c r="F69" s="29">
        <v>14559900</v>
      </c>
      <c r="H69" s="18">
        <f>SUM(D69:F69)</f>
        <v>46389100</v>
      </c>
    </row>
    <row r="70" spans="1:9" outlineLevel="1">
      <c r="A70" s="25" t="s">
        <v>63</v>
      </c>
      <c r="B70" s="24" t="s">
        <v>0</v>
      </c>
      <c r="C70" s="29">
        <f t="shared" si="9"/>
        <v>16770084</v>
      </c>
      <c r="D70" s="29">
        <v>15951600</v>
      </c>
      <c r="E70" s="29">
        <v>818484</v>
      </c>
      <c r="F70" s="27">
        <v>0</v>
      </c>
    </row>
    <row r="71" spans="1:9" outlineLevel="1">
      <c r="A71" s="12" t="s">
        <v>42</v>
      </c>
      <c r="B71" s="31" t="s">
        <v>1</v>
      </c>
      <c r="C71" s="29">
        <f t="shared" si="9"/>
        <v>9910460</v>
      </c>
      <c r="D71" s="29">
        <v>3559160</v>
      </c>
      <c r="E71" s="29">
        <v>3193000</v>
      </c>
      <c r="F71" s="29">
        <v>3158300</v>
      </c>
      <c r="H71" s="18">
        <f>SUM(D71:F71)</f>
        <v>9910460</v>
      </c>
    </row>
    <row r="72" spans="1:9" outlineLevel="1">
      <c r="A72" s="25" t="s">
        <v>63</v>
      </c>
      <c r="B72" s="24" t="s">
        <v>0</v>
      </c>
      <c r="C72" s="13">
        <f t="shared" si="9"/>
        <v>3196969.68</v>
      </c>
      <c r="D72" s="13">
        <v>3196969.68</v>
      </c>
      <c r="E72" s="13">
        <v>0</v>
      </c>
      <c r="F72" s="13">
        <v>0</v>
      </c>
      <c r="H72" s="18">
        <f>SUM(H69:H71)</f>
        <v>56299560</v>
      </c>
    </row>
    <row r="73" spans="1:9" s="6" customFormat="1">
      <c r="A73" s="4" t="s">
        <v>37</v>
      </c>
      <c r="B73" s="4"/>
      <c r="C73" s="5"/>
      <c r="D73" s="5"/>
      <c r="E73" s="5"/>
      <c r="F73" s="5"/>
      <c r="H73" s="34" t="s">
        <v>60</v>
      </c>
    </row>
    <row r="74" spans="1:9" s="16" customFormat="1">
      <c r="A74" s="9" t="s">
        <v>26</v>
      </c>
      <c r="B74" s="9"/>
      <c r="C74" s="10">
        <f>SUM(D74:F74)</f>
        <v>1142100</v>
      </c>
      <c r="D74" s="10">
        <v>899600</v>
      </c>
      <c r="E74" s="10">
        <v>149700</v>
      </c>
      <c r="F74" s="10">
        <v>92800</v>
      </c>
      <c r="G74" s="6"/>
      <c r="H74" s="6"/>
      <c r="I74" s="6"/>
    </row>
    <row r="75" spans="1:9" s="15" customFormat="1" outlineLevel="1">
      <c r="A75" s="9" t="s">
        <v>27</v>
      </c>
      <c r="B75" s="9"/>
      <c r="C75" s="10">
        <f>SUM(D75:F75)</f>
        <v>124600</v>
      </c>
      <c r="D75" s="10">
        <v>48300</v>
      </c>
      <c r="E75" s="10">
        <v>76300</v>
      </c>
      <c r="F75" s="10">
        <v>0</v>
      </c>
      <c r="G75" s="1"/>
      <c r="H75" s="1"/>
      <c r="I75" s="1"/>
    </row>
    <row r="76" spans="1:9" s="15" customFormat="1" outlineLevel="1">
      <c r="A76" s="9" t="s">
        <v>28</v>
      </c>
      <c r="B76" s="9"/>
      <c r="C76" s="10">
        <f>SUM(D76:F76)</f>
        <v>244500</v>
      </c>
      <c r="D76" s="10">
        <v>118900</v>
      </c>
      <c r="E76" s="10">
        <v>125600</v>
      </c>
      <c r="F76" s="10">
        <v>0</v>
      </c>
      <c r="G76" s="1" t="s">
        <v>3</v>
      </c>
      <c r="H76" s="1" t="s">
        <v>3</v>
      </c>
      <c r="I76" s="1"/>
    </row>
    <row r="77" spans="1:9" s="14" customFormat="1">
      <c r="A77" s="7" t="s">
        <v>55</v>
      </c>
      <c r="B77" s="22" t="s">
        <v>1</v>
      </c>
      <c r="C77" s="8">
        <f>SUM(C74:C76)</f>
        <v>1511200</v>
      </c>
      <c r="D77" s="8">
        <f>SUM(D74:D76)</f>
        <v>1066800</v>
      </c>
      <c r="E77" s="8">
        <f>SUM(E74:E76)</f>
        <v>351600</v>
      </c>
      <c r="F77" s="8">
        <f>SUM(F74:F76)</f>
        <v>92800</v>
      </c>
      <c r="G77" s="23"/>
      <c r="H77" s="23"/>
      <c r="I77" s="23"/>
    </row>
    <row r="78" spans="1:9" outlineLevel="1">
      <c r="A78" s="7" t="s">
        <v>47</v>
      </c>
      <c r="B78" s="22" t="s">
        <v>0</v>
      </c>
      <c r="C78" s="8">
        <f>SUM(C80+C82)</f>
        <v>667764</v>
      </c>
      <c r="D78" s="8">
        <f t="shared" ref="D78:F78" si="11">SUM(D80+D82)</f>
        <v>667764</v>
      </c>
      <c r="E78" s="8">
        <f t="shared" si="11"/>
        <v>0</v>
      </c>
      <c r="F78" s="8">
        <f t="shared" si="11"/>
        <v>0</v>
      </c>
    </row>
    <row r="79" spans="1:9" outlineLevel="1">
      <c r="A79" s="12" t="s">
        <v>41</v>
      </c>
      <c r="B79" s="31" t="s">
        <v>1</v>
      </c>
      <c r="C79" s="29">
        <f>SUM(D79:F79)</f>
        <v>1153800</v>
      </c>
      <c r="D79" s="29">
        <v>899600</v>
      </c>
      <c r="E79" s="29">
        <v>161400</v>
      </c>
      <c r="F79" s="29">
        <v>92800</v>
      </c>
      <c r="H79" s="18">
        <f>SUM(D79:F79)</f>
        <v>1153800</v>
      </c>
    </row>
    <row r="80" spans="1:9" outlineLevel="1">
      <c r="A80" s="25" t="s">
        <v>63</v>
      </c>
      <c r="B80" s="24" t="s">
        <v>0</v>
      </c>
      <c r="C80" s="29">
        <f>SUM(D80:F80)</f>
        <v>545884</v>
      </c>
      <c r="D80" s="29">
        <v>545884</v>
      </c>
      <c r="E80" s="29">
        <v>0</v>
      </c>
      <c r="F80" s="29">
        <v>0</v>
      </c>
    </row>
    <row r="81" spans="1:9" outlineLevel="1">
      <c r="A81" s="12" t="s">
        <v>42</v>
      </c>
      <c r="B81" s="31" t="s">
        <v>1</v>
      </c>
      <c r="C81" s="29">
        <f>SUM(D81:F81)</f>
        <v>357400</v>
      </c>
      <c r="D81" s="29">
        <v>167200</v>
      </c>
      <c r="E81" s="29">
        <v>190200</v>
      </c>
      <c r="F81" s="29">
        <v>0</v>
      </c>
      <c r="H81" s="18">
        <f>SUM(D81:F81)</f>
        <v>357400</v>
      </c>
    </row>
    <row r="82" spans="1:9" outlineLevel="1">
      <c r="A82" s="25" t="s">
        <v>63</v>
      </c>
      <c r="B82" s="24" t="s">
        <v>0</v>
      </c>
      <c r="C82" s="13">
        <f>SUM(D82:F82)</f>
        <v>121880</v>
      </c>
      <c r="D82" s="13">
        <v>121880</v>
      </c>
      <c r="E82" s="13">
        <v>0</v>
      </c>
      <c r="F82" s="13">
        <v>0</v>
      </c>
      <c r="H82" s="18">
        <f>SUM(H79:H81)</f>
        <v>1511200</v>
      </c>
    </row>
    <row r="83" spans="1:9" s="6" customFormat="1">
      <c r="A83" s="4" t="s">
        <v>7</v>
      </c>
      <c r="B83" s="4"/>
      <c r="C83" s="5"/>
      <c r="D83" s="5"/>
      <c r="E83" s="5"/>
      <c r="F83" s="5"/>
    </row>
    <row r="84" spans="1:9" s="16" customFormat="1">
      <c r="A84" s="9" t="s">
        <v>29</v>
      </c>
      <c r="B84" s="9"/>
      <c r="C84" s="10">
        <f>SUM(D84:F84)</f>
        <v>625500</v>
      </c>
      <c r="D84" s="10">
        <v>456400</v>
      </c>
      <c r="E84" s="10">
        <v>141100</v>
      </c>
      <c r="F84" s="10">
        <v>28000</v>
      </c>
      <c r="G84" s="6"/>
      <c r="H84" s="6"/>
      <c r="I84" s="6"/>
    </row>
    <row r="85" spans="1:9" s="15" customFormat="1" outlineLevel="1">
      <c r="A85" s="9" t="s">
        <v>30</v>
      </c>
      <c r="B85" s="9"/>
      <c r="C85" s="10">
        <f>SUM(D85:F85)</f>
        <v>99317440</v>
      </c>
      <c r="D85" s="10">
        <v>27790540</v>
      </c>
      <c r="E85" s="10">
        <v>47933900</v>
      </c>
      <c r="F85" s="10">
        <v>23593000</v>
      </c>
      <c r="G85" s="1"/>
      <c r="H85" s="1"/>
      <c r="I85" s="1"/>
    </row>
    <row r="86" spans="1:9" s="14" customFormat="1">
      <c r="A86" s="7" t="s">
        <v>56</v>
      </c>
      <c r="B86" s="22" t="s">
        <v>1</v>
      </c>
      <c r="C86" s="8">
        <f>SUM(C84:C85)</f>
        <v>99942940</v>
      </c>
      <c r="D86" s="8">
        <f>SUM(D84:D85)</f>
        <v>28246940</v>
      </c>
      <c r="E86" s="8">
        <f>SUM(E84:E85)</f>
        <v>48075000</v>
      </c>
      <c r="F86" s="8">
        <f>SUM(F84:F85)</f>
        <v>23621000</v>
      </c>
      <c r="G86" s="23"/>
      <c r="H86" s="23"/>
      <c r="I86" s="23"/>
    </row>
    <row r="87" spans="1:9" outlineLevel="1">
      <c r="A87" s="7" t="s">
        <v>47</v>
      </c>
      <c r="B87" s="22" t="s">
        <v>0</v>
      </c>
      <c r="C87" s="8">
        <f>SUM(C89+C91+C93)</f>
        <v>21819696.140000001</v>
      </c>
      <c r="D87" s="8">
        <f t="shared" ref="D87:F87" si="12">SUM(D89+D91+D93)</f>
        <v>21802190.140000001</v>
      </c>
      <c r="E87" s="8">
        <f t="shared" si="12"/>
        <v>17506</v>
      </c>
      <c r="F87" s="8">
        <f t="shared" si="12"/>
        <v>0</v>
      </c>
    </row>
    <row r="88" spans="1:9" outlineLevel="1">
      <c r="A88" s="12" t="s">
        <v>41</v>
      </c>
      <c r="B88" s="12" t="s">
        <v>1</v>
      </c>
      <c r="C88" s="13">
        <f>SUM(D88:F88)</f>
        <v>29577200</v>
      </c>
      <c r="D88" s="13">
        <v>14553500</v>
      </c>
      <c r="E88" s="13">
        <v>10783700</v>
      </c>
      <c r="F88" s="13">
        <v>4240000</v>
      </c>
      <c r="H88" s="18">
        <f>SUM(D88:F88)</f>
        <v>29577200</v>
      </c>
    </row>
    <row r="89" spans="1:9" outlineLevel="1">
      <c r="A89" s="25" t="s">
        <v>63</v>
      </c>
      <c r="B89" s="24" t="s">
        <v>0</v>
      </c>
      <c r="C89" s="13">
        <f>SUM(D89:F89)</f>
        <v>8588732.1400000006</v>
      </c>
      <c r="D89" s="13">
        <v>8588732.1400000006</v>
      </c>
      <c r="E89" s="13">
        <v>0</v>
      </c>
      <c r="F89" s="13">
        <v>0</v>
      </c>
    </row>
    <row r="90" spans="1:9" outlineLevel="1">
      <c r="A90" s="12" t="s">
        <v>44</v>
      </c>
      <c r="B90" s="12" t="s">
        <v>1</v>
      </c>
      <c r="C90" s="13">
        <f>D90+E90+F90</f>
        <v>55009400</v>
      </c>
      <c r="D90" s="13">
        <v>13400000</v>
      </c>
      <c r="E90" s="13">
        <v>22228400</v>
      </c>
      <c r="F90" s="13">
        <v>19381000</v>
      </c>
      <c r="H90" s="18">
        <f>SUM(D90:F90)</f>
        <v>55009400</v>
      </c>
    </row>
    <row r="91" spans="1:9" outlineLevel="1">
      <c r="A91" s="25" t="s">
        <v>63</v>
      </c>
      <c r="B91" s="24" t="s">
        <v>0</v>
      </c>
      <c r="C91" s="13">
        <f>SUM(D91:F91)</f>
        <v>12920018</v>
      </c>
      <c r="D91" s="13">
        <v>12920018</v>
      </c>
      <c r="E91" s="13">
        <v>0</v>
      </c>
      <c r="F91" s="13">
        <v>0</v>
      </c>
      <c r="H91" s="1" t="s">
        <v>3</v>
      </c>
    </row>
    <row r="92" spans="1:9" outlineLevel="1">
      <c r="A92" s="12" t="s">
        <v>42</v>
      </c>
      <c r="B92" s="12" t="s">
        <v>1</v>
      </c>
      <c r="C92" s="13">
        <f>D92+E92+F92</f>
        <v>15356340</v>
      </c>
      <c r="D92" s="13">
        <v>293440</v>
      </c>
      <c r="E92" s="13">
        <v>15062900</v>
      </c>
      <c r="F92" s="13">
        <v>0</v>
      </c>
      <c r="H92" s="18">
        <f>SUM(D92:F92)</f>
        <v>15356340</v>
      </c>
    </row>
    <row r="93" spans="1:9" outlineLevel="1">
      <c r="A93" s="25" t="s">
        <v>63</v>
      </c>
      <c r="B93" s="24" t="s">
        <v>0</v>
      </c>
      <c r="C93" s="29">
        <f>SUM(D93:F93)</f>
        <v>310946</v>
      </c>
      <c r="D93" s="29">
        <v>293440</v>
      </c>
      <c r="E93" s="29">
        <v>17506</v>
      </c>
      <c r="F93" s="27">
        <v>0</v>
      </c>
      <c r="H93" s="18">
        <f>SUM(H88:H92)</f>
        <v>99942940</v>
      </c>
    </row>
    <row r="94" spans="1:9" ht="24" customHeight="1" outlineLevel="1">
      <c r="A94" s="32" t="s">
        <v>57</v>
      </c>
      <c r="B94" s="33" t="s">
        <v>1</v>
      </c>
      <c r="C94" s="17">
        <f>SUM(C9+C17+C23+C29+C38+C48+C57+C67+C77+C86)</f>
        <v>200658840</v>
      </c>
      <c r="D94" s="17">
        <f t="shared" ref="D94:F94" si="13">SUM(D9+D17+D23+D29+D38+D48+D57+D67+D77+D86)</f>
        <v>68539050</v>
      </c>
      <c r="E94" s="17">
        <f t="shared" si="13"/>
        <v>81704790</v>
      </c>
      <c r="F94" s="17">
        <f t="shared" si="13"/>
        <v>50415000</v>
      </c>
    </row>
    <row r="95" spans="1:9" s="6" customFormat="1" ht="24" customHeight="1" outlineLevel="1">
      <c r="A95" s="7" t="s">
        <v>58</v>
      </c>
      <c r="B95" s="22" t="s">
        <v>0</v>
      </c>
      <c r="C95" s="17">
        <f>SUM(C10+C18+C24+C30+C39+C49+C58+C68+C78+C87)</f>
        <v>59683456.899999999</v>
      </c>
      <c r="D95" s="17">
        <f t="shared" ref="D95:F95" si="14">SUM(D10+D18+D24+D30+D39+D49+D58+D68+D78+D87)</f>
        <v>57874591.519999996</v>
      </c>
      <c r="E95" s="17">
        <f t="shared" si="14"/>
        <v>1808865.38</v>
      </c>
      <c r="F95" s="17">
        <f t="shared" si="14"/>
        <v>0</v>
      </c>
    </row>
    <row r="96" spans="1:9" s="36" customFormat="1" ht="25.5" customHeight="1" outlineLevel="1">
      <c r="A96" s="40" t="s">
        <v>67</v>
      </c>
      <c r="B96" s="41"/>
      <c r="C96" s="41"/>
      <c r="D96" s="41"/>
      <c r="E96" s="41"/>
      <c r="F96" s="42"/>
    </row>
    <row r="97" spans="1:8" s="36" customFormat="1" ht="25.5" customHeight="1" outlineLevel="1">
      <c r="A97" s="44" t="s">
        <v>68</v>
      </c>
      <c r="B97" s="43"/>
      <c r="C97" s="43"/>
      <c r="D97" s="43"/>
      <c r="E97" s="43"/>
      <c r="F97" s="45"/>
    </row>
    <row r="98" spans="1:8" s="36" customFormat="1" ht="25.5" customHeight="1" outlineLevel="1">
      <c r="A98" s="40" t="s">
        <v>70</v>
      </c>
      <c r="B98" s="42"/>
      <c r="C98" s="22" t="s">
        <v>64</v>
      </c>
      <c r="D98" s="22" t="s">
        <v>65</v>
      </c>
      <c r="E98" s="22" t="s">
        <v>66</v>
      </c>
      <c r="F98" s="46" t="s">
        <v>69</v>
      </c>
    </row>
    <row r="99" spans="1:8">
      <c r="A99" s="44"/>
      <c r="B99" s="45"/>
      <c r="C99" s="47">
        <f>SUM(C12+C20+C26+C32+C41+C44+C51+C60+C63+C70+C80+C89)</f>
        <v>43128343.219999999</v>
      </c>
      <c r="D99" s="48">
        <v>12920018</v>
      </c>
      <c r="E99" s="47">
        <f>SUM(C14+C72+C82+C93)</f>
        <v>3635095.68</v>
      </c>
      <c r="F99" s="49">
        <f>SUM(C99:E99)</f>
        <v>59683456.899999999</v>
      </c>
      <c r="H99" s="1" t="s">
        <v>3</v>
      </c>
    </row>
    <row r="100" spans="1:8" ht="24" thickBot="1">
      <c r="A100" s="53"/>
      <c r="B100" s="54"/>
      <c r="C100" s="50"/>
      <c r="D100" s="51"/>
      <c r="E100" s="50"/>
      <c r="F100" s="52"/>
    </row>
    <row r="101" spans="1:8" ht="24" thickTop="1">
      <c r="C101" s="18"/>
      <c r="E101" s="1" t="s">
        <v>3</v>
      </c>
    </row>
    <row r="102" spans="1:8">
      <c r="C102" s="19" t="s">
        <v>3</v>
      </c>
      <c r="F102" s="1" t="s">
        <v>3</v>
      </c>
    </row>
    <row r="103" spans="1:8">
      <c r="C103" s="19"/>
    </row>
    <row r="104" spans="1:8">
      <c r="C104" s="18"/>
    </row>
    <row r="106" spans="1:8">
      <c r="C106" s="39" t="s">
        <v>3</v>
      </c>
    </row>
    <row r="107" spans="1:8">
      <c r="C107" s="39" t="s">
        <v>3</v>
      </c>
    </row>
    <row r="108" spans="1:8">
      <c r="C108" s="39" t="s">
        <v>3</v>
      </c>
    </row>
    <row r="115" spans="3:6">
      <c r="C115" s="1" t="s">
        <v>71</v>
      </c>
      <c r="D115" s="1" t="s">
        <v>65</v>
      </c>
      <c r="E115" s="1" t="s">
        <v>66</v>
      </c>
    </row>
    <row r="116" spans="3:6">
      <c r="C116" s="18">
        <f>SUM(C12+C20+C26+C32+C41+C44+C51+C60+C63+C70+C80+C89)</f>
        <v>43128343.219999999</v>
      </c>
      <c r="D116" s="18">
        <f>SUM(C91)</f>
        <v>12920018</v>
      </c>
      <c r="E116" s="18">
        <f>SUM(C14+C72+C82+C93)</f>
        <v>3635095.68</v>
      </c>
      <c r="F116" s="18">
        <f>SUM(C116:E116)</f>
        <v>59683456.899999999</v>
      </c>
    </row>
  </sheetData>
  <mergeCells count="10">
    <mergeCell ref="C99:C100"/>
    <mergeCell ref="D99:D100"/>
    <mergeCell ref="E99:E100"/>
    <mergeCell ref="F99:F100"/>
    <mergeCell ref="A98:B100"/>
    <mergeCell ref="A1:F1"/>
    <mergeCell ref="A2:F2"/>
    <mergeCell ref="A4:A5"/>
    <mergeCell ref="A96:F96"/>
    <mergeCell ref="A97:F97"/>
  </mergeCells>
  <pageMargins left="0.39370078740157483" right="0.19685039370078741" top="0.74803149606299213" bottom="0.74803149606299213" header="0.31496062992125984" footer="0.31496062992125984"/>
  <pageSetup paperSize="9" fitToHeight="0" orientation="landscape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สงม1</vt:lpstr>
      <vt:lpstr>สงม1!Print_Titles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finace</dc:creator>
  <cp:lastModifiedBy>1231</cp:lastModifiedBy>
  <cp:lastPrinted>2024-03-15T04:17:19Z</cp:lastPrinted>
  <dcterms:created xsi:type="dcterms:W3CDTF">2020-09-19T05:34:07Z</dcterms:created>
  <dcterms:modified xsi:type="dcterms:W3CDTF">2024-03-15T04:17:33Z</dcterms:modified>
</cp:coreProperties>
</file>