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W\Downloads\"/>
    </mc:Choice>
  </mc:AlternateContent>
  <xr:revisionPtr revIDLastSave="0" documentId="13_ncr:1_{FE8ED213-2E3F-4DF6-986A-B9EBDCB8A080}" xr6:coauthVersionLast="47" xr6:coauthVersionMax="47" xr10:uidLastSave="{00000000-0000-0000-0000-000000000000}"/>
  <bookViews>
    <workbookView xWindow="-120" yWindow="-120" windowWidth="24240" windowHeight="13020" firstSheet="8" activeTab="10" xr2:uid="{40192883-923D-4B32-8E97-3FC3D670CD72}"/>
  </bookViews>
  <sheets>
    <sheet name="ยอดย้อนหลัง5ปี" sheetId="6" r:id="rId1"/>
    <sheet name="Sheet6" sheetId="16" r:id="rId2"/>
    <sheet name="ข้อมูลภาษีน้ำมันฯ67" sheetId="20" r:id="rId3"/>
    <sheet name="Sheet3" sheetId="21" r:id="rId4"/>
    <sheet name="ข้อมูลการส่งหนังสือ67" sheetId="13" r:id="rId5"/>
    <sheet name="Sheet2" sheetId="12" r:id="rId6"/>
    <sheet name="ผลการสำรวจที่ดินฯ67" sheetId="11" r:id="rId7"/>
    <sheet name="การแจ้งประเมินภาษี67" sheetId="19" r:id="rId8"/>
    <sheet name="ยอดปี62-66" sheetId="8" r:id="rId9"/>
    <sheet name="ลูกหนี้ 6-31 มี.ค 67" sheetId="17" r:id="rId10"/>
    <sheet name=" ข้อมูลภาษีป้าย67" sheetId="18" r:id="rId11"/>
    <sheet name="ลูกหนี้" sheetId="10" r:id="rId12"/>
    <sheet name="เปรียบเทียบการจัดเก็บ" sheetId="14" r:id="rId13"/>
    <sheet name="Sheet5" sheetId="15" r:id="rId14"/>
  </sheets>
  <definedNames>
    <definedName name="_xlnm.Print_Area" localSheetId="8">'ยอดปี62-66'!$A$1:$O$13</definedName>
    <definedName name="_xlnm.Print_Area" localSheetId="0">ยอดย้อนหลัง5ปี!$A$1:$J$50</definedName>
    <definedName name="_xlnm.Print_Area" localSheetId="11">ลูกหนี้!$A$1:$J$18</definedName>
    <definedName name="_xlnm.Print_Area" localSheetId="9">'ลูกหนี้ 6-31 มี.ค 67'!$A$1:$J$18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8" l="1"/>
  <c r="G9" i="18"/>
  <c r="G8" i="18"/>
  <c r="G7" i="18"/>
  <c r="F10" i="18"/>
  <c r="F9" i="18"/>
  <c r="F8" i="18"/>
  <c r="F7" i="18"/>
  <c r="I9" i="17"/>
  <c r="H9" i="17"/>
  <c r="F9" i="17"/>
  <c r="E9" i="17"/>
  <c r="D9" i="17"/>
  <c r="G7" i="17"/>
  <c r="J6" i="17"/>
  <c r="G6" i="17"/>
  <c r="D9" i="16"/>
  <c r="E8" i="16"/>
  <c r="E7" i="16"/>
  <c r="E6" i="16"/>
  <c r="E5" i="16"/>
  <c r="G7" i="10"/>
  <c r="G6" i="10"/>
  <c r="J6" i="8"/>
  <c r="J7" i="8"/>
  <c r="J8" i="8"/>
  <c r="J9" i="8"/>
  <c r="E26" i="6"/>
  <c r="F26" i="6" s="1"/>
  <c r="D26" i="6"/>
  <c r="C26" i="6"/>
  <c r="G9" i="17" l="1"/>
  <c r="J9" i="17"/>
  <c r="E9" i="16"/>
  <c r="D43" i="6"/>
  <c r="F42" i="6" l="1"/>
  <c r="F39" i="6"/>
  <c r="F40" i="6"/>
  <c r="F41" i="6"/>
  <c r="F33" i="6"/>
  <c r="E43" i="6"/>
  <c r="C43" i="6"/>
  <c r="I9" i="10"/>
  <c r="H9" i="10"/>
  <c r="F9" i="10"/>
  <c r="E9" i="10"/>
  <c r="D9" i="10"/>
  <c r="C9" i="10"/>
  <c r="J6" i="10"/>
  <c r="J5" i="10"/>
  <c r="G5" i="10"/>
  <c r="K5" i="8"/>
  <c r="J5" i="8"/>
  <c r="E34" i="6"/>
  <c r="E35" i="6" s="1"/>
  <c r="C34" i="6"/>
  <c r="C35" i="6" s="1"/>
  <c r="D34" i="6"/>
  <c r="D35" i="6" s="1"/>
  <c r="F31" i="6"/>
  <c r="F32" i="6"/>
  <c r="F30" i="6"/>
  <c r="F22" i="6"/>
  <c r="F23" i="6"/>
  <c r="F24" i="6"/>
  <c r="F25" i="6"/>
  <c r="E18" i="6"/>
  <c r="F15" i="6"/>
  <c r="F16" i="6"/>
  <c r="F17" i="6"/>
  <c r="F14" i="6"/>
  <c r="F7" i="6"/>
  <c r="D18" i="6"/>
  <c r="C18" i="6"/>
  <c r="F8" i="6"/>
  <c r="F9" i="6"/>
  <c r="D10" i="6"/>
  <c r="E10" i="6"/>
  <c r="C10" i="6"/>
  <c r="K6" i="8"/>
  <c r="K7" i="8"/>
  <c r="K8" i="8"/>
  <c r="K9" i="8"/>
  <c r="F35" i="6" l="1"/>
  <c r="F43" i="6"/>
  <c r="F18" i="6"/>
  <c r="G9" i="10"/>
  <c r="J9" i="10"/>
  <c r="F34" i="6"/>
  <c r="F10" i="6"/>
</calcChain>
</file>

<file path=xl/sharedStrings.xml><?xml version="1.0" encoding="utf-8"?>
<sst xmlns="http://schemas.openxmlformats.org/spreadsheetml/2006/main" count="463" uniqueCount="157">
  <si>
    <t>รวม</t>
  </si>
  <si>
    <t>จำนวนราย</t>
  </si>
  <si>
    <t>ลำดับ</t>
  </si>
  <si>
    <t>ประเภทภาษี</t>
  </si>
  <si>
    <t xml:space="preserve">เป้าหมายการจัดเก็บ </t>
  </si>
  <si>
    <t xml:space="preserve">ยอดจัดเก็บได้ </t>
  </si>
  <si>
    <t>ร้อยละ</t>
  </si>
  <si>
    <t>ปีงบประมาณ 2562</t>
  </si>
  <si>
    <t>ภาษีโรงเรือนและที่ดิน</t>
  </si>
  <si>
    <t>ภาษีบำรุงท้องที่</t>
  </si>
  <si>
    <t>ภาษีป้าย</t>
  </si>
  <si>
    <t>คิดเป็นร้อยละ</t>
  </si>
  <si>
    <t>ภาษีที่ดินและสิ่งปลูกสร้าง</t>
  </si>
  <si>
    <t>ปีงบประมาณ 2563</t>
  </si>
  <si>
    <t>ปีงบประมาณ 2564</t>
  </si>
  <si>
    <t>ปีงบประมาณ 2565</t>
  </si>
  <si>
    <t>ยอดจัดเก็บภาษีปีงบประมาณ 2562 - 2566</t>
  </si>
  <si>
    <t>ปีงบประมาณ</t>
  </si>
  <si>
    <t>รวมยอดจัดเก็บภาษี</t>
  </si>
  <si>
    <t>-</t>
  </si>
  <si>
    <t>หมายเหตุ  ปีงบประมาณ 2566 ภาษีที่ดินและสิ่งปลูกสร้าง ส่งใบแจ้งการประเมิน ลงวันที่ 26 มิถุนายน 2566</t>
  </si>
  <si>
    <t>จำนวนเงิน</t>
  </si>
  <si>
    <t>ที่</t>
  </si>
  <si>
    <t>ลูกหนี้ค้างชำระ ณ 30 ก.ย. 65</t>
  </si>
  <si>
    <t>ยอดรับชำระภาษี</t>
  </si>
  <si>
    <t>ลูกหนี้ค้างชำระคงเหลือ</t>
  </si>
  <si>
    <t xml:space="preserve">ภาษีที่ดินและสิ่งปลูกสร้าง  ปี 2563  </t>
  </si>
  <si>
    <t xml:space="preserve">ภาษีที่ดินและสิ่งปลูกสร้าง  ปี 2565  </t>
  </si>
  <si>
    <t>ภาษีที่ดินและสิ่งปลูกสร้าง  ปี 2564</t>
  </si>
  <si>
    <t>การเร่งรัดจัดเก็บลูกหนี้ค้างชำระ</t>
  </si>
  <si>
    <t>ประจำปีงบประมาณ 2562</t>
  </si>
  <si>
    <t>ประจำปีงบประมาณ 2563</t>
  </si>
  <si>
    <t>ประจำปีงบประมาณ 2564</t>
  </si>
  <si>
    <t>ประจำปีงบประมาณ 2565</t>
  </si>
  <si>
    <t>ประจำปีงบประมาณ 2566</t>
  </si>
  <si>
    <t>ยอดจัดเก็บภาษี 5 ปี ย้อนหลัง</t>
  </si>
  <si>
    <t>ปีงบประมาณ 2566 (ณ 11 ก.ค. 2566)</t>
  </si>
  <si>
    <t>หมายเหตุ ปีงบประมาณ 2566 ภาษีที่ดินและสิ่งปลูกสร้าง คาดว่าจะจัดเก็บภาษีได้ตามยอดประมาณการ</t>
  </si>
  <si>
    <t>2566 (ถึง11 กค 66)</t>
  </si>
  <si>
    <t>ยอดประเมิน จำนวน  20,448 ราย  จำนวนเงิน  19,000,211.15  บาท</t>
  </si>
  <si>
    <t>ลูกหนี้คงเหลือ จำนวน  2871  จำนวนเงิน  118114.81 บาท</t>
  </si>
  <si>
    <t xml:space="preserve">ยอดประเมิน จำนวน  28,722 ราย  จำนวนเงิน  21,943,000.73 บาท </t>
  </si>
  <si>
    <t>ยอดลูกหนี้ชำระเงิน จำนวน 142 ราย  จำนวนเงิน  1,495,648.10 บาท</t>
  </si>
  <si>
    <t>ลูกหนี้คงเหลือ จำนวน 37 ราย  จำนวนเงิน  270,824.55 บาท</t>
  </si>
  <si>
    <t>ยอดประเมิน จำนวน  5,903 ราย  จำนวนเงิน  149,345,219.95  บาท</t>
  </si>
  <si>
    <t>ยอดชำลูกหนี้ระเงิน จำนวน 82 ราย  จำนวนเงิน  5,603,982.89 บาท</t>
  </si>
  <si>
    <t>ลูกหนี้คงเหลือ จำนวน 90 ราย  จำนวนเงิน  2,582,924.55 บาท</t>
  </si>
  <si>
    <t>ตั้งแต่ 1 ตุลาคม 2565 - 29 กันยายน 2566</t>
  </si>
  <si>
    <t>ฝ่ายรายได้  สำนักงานเขตคลองสามวา</t>
  </si>
  <si>
    <t>ยอดลูกหนี้ชำระเงิน จำนวน  2,871ราย  จำนวนเงิน  1,030,350.31 บาท</t>
  </si>
  <si>
    <t xml:space="preserve">ปีงบประมาณ 2566 </t>
  </si>
  <si>
    <t>รายงานยอดจัดเก็บภาษี ปีงบประมาณ 2566</t>
  </si>
  <si>
    <t>ลูกหนี้ค้างชำระ ณ 30 ก.ย. 66</t>
  </si>
  <si>
    <t>ข้อมูลการส่งหนังสือแจ้งการประเมิณภาษีที่ดินและสิ่งปลูกสร้าง ประจำปีภาษี พ.ศ.2567</t>
  </si>
  <si>
    <t>สำนักงานเขตคลองสามวา</t>
  </si>
  <si>
    <t>นำส่งผ่าน TKS</t>
  </si>
  <si>
    <t>และจัดส่งไปรษณีย์</t>
  </si>
  <si>
    <t>(จำนวนราย)</t>
  </si>
  <si>
    <t>จดหมายตีกลับ</t>
  </si>
  <si>
    <t>จัดส่งใหม่</t>
  </si>
  <si>
    <t>ปิดหมาย</t>
  </si>
  <si>
    <t>สำนักงานเขต</t>
  </si>
  <si>
    <t>นำส่งไปรษณีย์เอง</t>
  </si>
  <si>
    <t>รายการ</t>
  </si>
  <si>
    <t>ฐานข้อมูล</t>
  </si>
  <si>
    <t>สำรวจแล้ว</t>
  </si>
  <si>
    <t>จำนวน</t>
  </si>
  <si>
    <t>คิดเป็น%</t>
  </si>
  <si>
    <t>คงเหลือ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</si>
  <si>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ยังไม่ได้แจ้งการประเมิน</t>
    </r>
  </si>
  <si>
    <t>ฐานข้อมูลที่ดินและสิ่งปลูกสร้าง (BMA TAX)</t>
  </si>
  <si>
    <t>(คน)</t>
  </si>
  <si>
    <t>แปลงที่ดิน</t>
  </si>
  <si>
    <t>(แปลง)</t>
  </si>
  <si>
    <t>สิ่งปลูกสร้าง</t>
  </si>
  <si>
    <t>(หลัง)</t>
  </si>
  <si>
    <t>ห้องชุด</t>
  </si>
  <si>
    <t>(ห้อง)</t>
  </si>
  <si>
    <t>การแจ้งการประเมินภาษีที่ดินและสิ่งปลูกสร้าง</t>
  </si>
  <si>
    <t>แจ้งการประเมินโดย TKS</t>
  </si>
  <si>
    <t>เขตแจ้งเอง</t>
  </si>
  <si>
    <t>ไม่แจ้ง(ได้รับการยกเว้น)</t>
  </si>
  <si>
    <t>รวมยอดประเมินทั้งสิ้น</t>
  </si>
  <si>
    <t>ราย</t>
  </si>
  <si>
    <t>บาท</t>
  </si>
  <si>
    <t>1. ที่ดิน</t>
  </si>
  <si>
    <t>2. HID</t>
  </si>
  <si>
    <t>3. ห้องชุด</t>
  </si>
  <si>
    <t>ยังไม่ได้แจ้งการประเมิน</t>
  </si>
  <si>
    <t>ลำดับที่</t>
  </si>
  <si>
    <t xml:space="preserve">การเปรียบเทียบยอดจัดเก็บรายได้ </t>
  </si>
  <si>
    <t>ปีงบประมาณ 2567 (1 ต.ค.2566-31 มี.ค.2567)</t>
  </si>
  <si>
    <t>เป้าหมายการจัดเก็บ</t>
  </si>
  <si>
    <t>ยอดจัดเก็บได้</t>
  </si>
  <si>
    <t>ปีงบประมาณ 2566 (1ต.ค.2565-30 ก.ย.2566)</t>
  </si>
  <si>
    <t>ปีงปม.66 สูงกว่า (ต่ำกว่า) ปี งปม.65</t>
  </si>
  <si>
    <t>ที่ดินและสิ่งปลูกสร้าง</t>
  </si>
  <si>
    <t>บำรุงท้องที่</t>
  </si>
  <si>
    <t>โรงเรือนและที่ดิน</t>
  </si>
  <si>
    <t>ป้าย</t>
  </si>
  <si>
    <t>ไตรมาสที่ 1</t>
  </si>
  <si>
    <t xml:space="preserve">  ปีงบประมาณ 2567 (1 ต.ค.2566-31 มี.ค.2567)</t>
  </si>
  <si>
    <t>ไตรมาสที่ 2</t>
  </si>
  <si>
    <t>ตั้งแต่ 1 ตุลาคม 2566 - 31 มีนาคม  2567</t>
  </si>
  <si>
    <t>ยอดลูกหนี้ชำระเงิน จำนวน  2,872 ราย  จำนวนเงิน  1,034,127.97 บาท</t>
  </si>
  <si>
    <t>ยอดลูกหนี้ชำระเงิน จำนวน 145 ราย  จำนวนเงิน  1,546,995.78 บาท</t>
  </si>
  <si>
    <r>
      <t xml:space="preserve">การแจ้งการประเมินภาษีที่ดินและสิ่งปลูกสร้าง ประจำปี </t>
    </r>
    <r>
      <rPr>
        <b/>
        <sz val="16"/>
        <color theme="1"/>
        <rFont val="TH SarabunPSK"/>
        <family val="2"/>
      </rPr>
      <t>2567</t>
    </r>
  </si>
  <si>
    <r>
      <t>ผลการสำรวจที่ดินและสิ่งปลูกสร้าง ในปีงบประมาณ พ.ศ.</t>
    </r>
    <r>
      <rPr>
        <sz val="18"/>
        <color theme="1"/>
        <rFont val="TH SarabunPSK"/>
        <family val="2"/>
      </rPr>
      <t>2563-2567</t>
    </r>
  </si>
  <si>
    <t>ปีงปม.67 สูงกว่า (ต่ำกว่า) ปี งปม.66</t>
  </si>
  <si>
    <t>(-) 96,305,455.50</t>
  </si>
  <si>
    <t>(-) 6,064.99</t>
  </si>
  <si>
    <t>(-) 5,097,680.50</t>
  </si>
  <si>
    <t>(-) 5,427,222.71</t>
  </si>
  <si>
    <t>(-) 106,836,423.70</t>
  </si>
  <si>
    <t>(-) 88.04</t>
  </si>
  <si>
    <t>(-) 30.55</t>
  </si>
  <si>
    <t>(-) 99.04</t>
  </si>
  <si>
    <t>(-) 39.93</t>
  </si>
  <si>
    <t>(-) 83.03</t>
  </si>
  <si>
    <t xml:space="preserve"> -</t>
  </si>
  <si>
    <t xml:space="preserve"> - </t>
  </si>
  <si>
    <t xml:space="preserve">ภาษีที่ดินและสิ่งปลูกสร้าง  ปี 2566  </t>
  </si>
  <si>
    <t>ยอดชำระลูกหนี้ชำระเงิน จำนวน 88 ราย  จำนวนเงิน  5,783,662.74 บาท</t>
  </si>
  <si>
    <t>ยอดประเมิน จำนวน  15,582 ราย  จำนวนเงิน  148,005,563.73 บาท</t>
  </si>
  <si>
    <t>ยอดชำระลูกหนี้ชำระเงิน จำนวน 1,129 ราย  จำนวนเงิน  22,112,289.20 บาท</t>
  </si>
  <si>
    <t>ลูกหนี้คงเหลือ จำนวน 85 ราย  จำนวนเงิน  2,410,162.70 บาท ชำระ 3 ราย 114,306.10</t>
  </si>
  <si>
    <t>ลูกหนี้คงเหลือ จำนวน  2  จำนวนเงิน  14,337.15 บาท ชำระ 1 ราย 3,777.66 บาท</t>
  </si>
  <si>
    <t>ลูกหนี้คงเหลือ จำนวน 34 ราย  จำนวนเงิน  227,823.94 บาท ชำระ 3 ราย 52,965.04</t>
  </si>
  <si>
    <t>ลูกหนี้คงเหลือ จำนวน 1,328 ราย  จำนวนเงิน  4,157,529 บาท</t>
  </si>
  <si>
    <t>ข้อมูลการจัดเก็บภาษีป้าย</t>
  </si>
  <si>
    <t>ประเภทป้าย</t>
  </si>
  <si>
    <t>ตุลาคม-ธันวาคม 2566</t>
  </si>
  <si>
    <t>จำนวนป้าย</t>
  </si>
  <si>
    <t>มกราคม-มีนาคม 2567</t>
  </si>
  <si>
    <t>ประเภท 1</t>
  </si>
  <si>
    <t>ประเภท 2</t>
  </si>
  <si>
    <t>ประเภท 3</t>
  </si>
  <si>
    <t>ประเภทของป้าย</t>
  </si>
  <si>
    <t xml:space="preserve">      #ป้ายประเภทที่ 1 หมายถึง ป้ายที่มีอักษรไทยล้วน</t>
  </si>
  <si>
    <t>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</si>
  <si>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 xml:space="preserve">      #ป้ายประเภทที่ 2 หมายถึง ป้ายที่มีอักษรไทยปนกับอักษรต่างประเทศ หรือปนกับภาพและเครื่องหมายอื่น</t>
  </si>
  <si>
    <t>(ก) ป้ายที่มีข้อความ เครื่องหมาย หรือภาพที่เคลื่อนที่หรือเปลี่ยนเป็นข้อความเครื่องหมาย หรือภาพอื่นได้อื่นได้ ให้คิดอัตรา 52 บาท ต่อห้าร้อยตารางเซนติเมตร</t>
  </si>
  <si>
    <t xml:space="preserve">      #ป้ายประเภทที่ 3 หมายถึง ป้ายท่ไม่มีอักษรไทยไม่ว่าจะมีภาพหรือเครื่องหมายใดๆหรือไม่ และป้ายที่มีอักษรไทย บางส่วนหรือทั้งหมดอยู่ใต้หรือต่ำกว่าอักษรต่างประเทศ</t>
  </si>
  <si>
    <t>(ข) ป้ายนอกจาก (ก) ให้คิดอัตรา 50 บาท ต่อห้าร้อยตารางเซนติเมตร</t>
  </si>
  <si>
    <t>(ข) ป้ายนอกจาก (ก) ให้คิดอัตรา 26 บาท ต่อห้าร้อยตารางเซนติเมตร</t>
  </si>
  <si>
    <t>(ข) ป้ายนอกจาก (ก) ให้คิดอัตรา 5 บาท ต่อห้าร้อยตารางเซนติเมตร</t>
  </si>
  <si>
    <t>ข้อมูลภาษีบำรุงกรุงเทพมหานคร</t>
  </si>
  <si>
    <t>สำหรับน้ำมันเบนซินและน้ำมันที่คล้ยกันน้ำมันดีเซลและน้ำมันที่คล้ายกัน</t>
  </si>
  <si>
    <t>ประจำปีงบประมาณ พ.ศ2567 สำนักงานเขตคลองสามวา</t>
  </si>
  <si>
    <t xml:space="preserve">และก๊าซปิโตเลียมจากสถานการค้าปลีก </t>
  </si>
  <si>
    <t>ประเภท</t>
  </si>
  <si>
    <t>น้ำมันเบนซินและน้ำมัน</t>
  </si>
  <si>
    <t>ที่คล้ายกับน้ำมันดีเซล</t>
  </si>
  <si>
    <t>น้ำมันที่คล้ายกันและ</t>
  </si>
  <si>
    <t>ก๊าซปิโตเลียม</t>
  </si>
  <si>
    <t>ข้อมูล ณ 11 เมษายน 2567</t>
  </si>
  <si>
    <t>ประจำปีงบประมาณ พ.ศ. 2567 สำนักงานเขตคลองสามวา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</si>
</sst>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_ ;\-#,##0\ "/>
    <numFmt numFmtId="190" formatCode="0;[Red]0"/>
  </numFmts>
  <fonts count="38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b/>
      <u/>
      <sz val="16"/>
      <color theme="1"/>
      <name val="TH SarabunPSK"/>
      <family val="2"/>
      <charset val="22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  <charset val="222"/>
    </font>
    <font>
      <b/>
      <sz val="24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18"/>
      <color theme="1"/>
      <name val="TH SarabunPSK"/>
      <family val="2"/>
      <charset val="222"/>
    </font>
    <font>
      <sz val="16"/>
      <color theme="1"/>
      <name val="TH SarabunIT๙"/>
      <family val="2"/>
    </font>
    <font>
      <u/>
      <sz val="16"/>
      <color theme="1"/>
      <name val="TH SarabunIT๙"/>
      <family val="2"/>
    </font>
    <font>
      <sz val="12"/>
      <color theme="1"/>
      <name val="TH SarabunIT๙"/>
      <family val="2"/>
    </font>
    <font>
      <sz val="12"/>
      <color theme="1"/>
      <name val="TH SarabunIT๙"/>
      <family val="2"/>
      <charset val="222"/>
    </font>
    <font>
      <sz val="12"/>
      <color theme="1"/>
      <name val="TH SarabunPSK"/>
      <family val="2"/>
    </font>
    <font>
      <sz val="12"/>
      <color theme="1"/>
      <name val="TH SarabunPSK"/>
      <family val="2"/>
      <charset val="222"/>
    </font>
    <font>
      <sz val="16"/>
      <color theme="1"/>
      <name val="TH SarabunIT๙"/>
      <family val="2"/>
      <charset val="222"/>
    </font>
    <font>
      <b/>
      <sz val="16"/>
      <color theme="1"/>
      <name val="TH SarabunIT๙"/>
      <family val="2"/>
      <charset val="222"/>
    </font>
    <font>
      <sz val="14"/>
      <color theme="1"/>
      <name val="TH SarabunIT๙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ahoma"/>
      <family val="2"/>
      <scheme val="minor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8"/>
      <color theme="1"/>
      <name val="TH SarabunIT๙"/>
      <family val="2"/>
      <charset val="222"/>
    </font>
    <font>
      <b/>
      <sz val="14"/>
      <color theme="1"/>
      <name val="TH SarabunPSK"/>
      <family val="2"/>
      <charset val="222"/>
    </font>
    <font>
      <sz val="8"/>
      <name val="Tahoma"/>
      <family val="2"/>
      <scheme val="minor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/>
    <xf numFmtId="0" fontId="6" fillId="3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189" fontId="6" fillId="2" borderId="1" xfId="3" applyNumberFormat="1" applyFont="1" applyFill="1" applyBorder="1" applyAlignment="1">
      <alignment horizontal="center" vertical="center"/>
    </xf>
    <xf numFmtId="43" fontId="6" fillId="2" borderId="1" xfId="3" applyFont="1" applyFill="1" applyBorder="1" applyAlignment="1">
      <alignment vertical="center"/>
    </xf>
    <xf numFmtId="3" fontId="6" fillId="2" borderId="1" xfId="3" applyNumberFormat="1" applyFont="1" applyFill="1" applyBorder="1" applyAlignment="1">
      <alignment horizontal="center" vertical="center"/>
    </xf>
    <xf numFmtId="43" fontId="6" fillId="2" borderId="1" xfId="3" applyFont="1" applyFill="1" applyBorder="1" applyAlignment="1">
      <alignment horizontal="right" vertical="center"/>
    </xf>
    <xf numFmtId="4" fontId="6" fillId="2" borderId="1" xfId="3" applyNumberFormat="1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43" fontId="6" fillId="2" borderId="1" xfId="3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88" fontId="10" fillId="2" borderId="1" xfId="1" applyNumberFormat="1" applyFont="1" applyFill="1" applyBorder="1" applyAlignment="1">
      <alignment vertical="center" wrapText="1"/>
    </xf>
    <xf numFmtId="187" fontId="10" fillId="2" borderId="1" xfId="1" applyFont="1" applyFill="1" applyBorder="1" applyAlignment="1">
      <alignment vertical="center" wrapText="1"/>
    </xf>
    <xf numFmtId="187" fontId="10" fillId="2" borderId="3" xfId="1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87" fontId="4" fillId="2" borderId="1" xfId="1" applyFont="1" applyFill="1" applyBorder="1" applyAlignment="1">
      <alignment horizontal="right" vertical="center" wrapText="1"/>
    </xf>
    <xf numFmtId="187" fontId="4" fillId="2" borderId="1" xfId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87" fontId="2" fillId="2" borderId="1" xfId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 readingOrder="1"/>
    </xf>
    <xf numFmtId="187" fontId="2" fillId="2" borderId="1" xfId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87" fontId="4" fillId="2" borderId="1" xfId="1" applyFont="1" applyFill="1" applyBorder="1" applyAlignment="1">
      <alignment vertical="center"/>
    </xf>
    <xf numFmtId="187" fontId="10" fillId="2" borderId="1" xfId="1" applyFont="1" applyFill="1" applyBorder="1" applyAlignment="1">
      <alignment horizontal="right" vertical="center" wrapText="1"/>
    </xf>
    <xf numFmtId="43" fontId="6" fillId="0" borderId="0" xfId="2" applyNumberFormat="1" applyFont="1" applyAlignment="1">
      <alignment vertical="center"/>
    </xf>
    <xf numFmtId="190" fontId="6" fillId="2" borderId="1" xfId="3" applyNumberFormat="1" applyFont="1" applyFill="1" applyBorder="1" applyAlignment="1">
      <alignment horizontal="center" vertical="center"/>
    </xf>
    <xf numFmtId="0" fontId="0" fillId="0" borderId="8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9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15" fillId="0" borderId="10" xfId="0" applyFont="1" applyBorder="1"/>
    <xf numFmtId="3" fontId="15" fillId="0" borderId="6" xfId="0" applyNumberFormat="1" applyFont="1" applyBorder="1"/>
    <xf numFmtId="0" fontId="15" fillId="0" borderId="13" xfId="0" applyFont="1" applyBorder="1"/>
    <xf numFmtId="0" fontId="15" fillId="0" borderId="7" xfId="0" applyFont="1" applyBorder="1"/>
    <xf numFmtId="2" fontId="1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 readingOrder="1"/>
    </xf>
    <xf numFmtId="187" fontId="15" fillId="2" borderId="1" xfId="1" applyFont="1" applyFill="1" applyBorder="1" applyAlignment="1">
      <alignment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/>
    <xf numFmtId="0" fontId="21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0" fontId="21" fillId="0" borderId="0" xfId="0" applyFont="1"/>
    <xf numFmtId="0" fontId="23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/>
    <xf numFmtId="0" fontId="24" fillId="0" borderId="5" xfId="0" applyFont="1" applyBorder="1"/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24" fillId="0" borderId="1" xfId="0" applyFont="1" applyBorder="1"/>
    <xf numFmtId="0" fontId="2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3" fontId="27" fillId="0" borderId="1" xfId="0" applyNumberFormat="1" applyFont="1" applyBorder="1" applyAlignment="1">
      <alignment horizontal="right"/>
    </xf>
    <xf numFmtId="4" fontId="27" fillId="0" borderId="1" xfId="0" applyNumberFormat="1" applyFont="1" applyBorder="1"/>
    <xf numFmtId="3" fontId="27" fillId="0" borderId="1" xfId="0" applyNumberFormat="1" applyFont="1" applyBorder="1"/>
    <xf numFmtId="0" fontId="27" fillId="0" borderId="1" xfId="0" applyFont="1" applyBorder="1"/>
    <xf numFmtId="0" fontId="28" fillId="0" borderId="0" xfId="0" applyFont="1"/>
    <xf numFmtId="0" fontId="27" fillId="0" borderId="1" xfId="0" applyFont="1" applyBorder="1" applyAlignment="1">
      <alignment horizontal="center"/>
    </xf>
    <xf numFmtId="0" fontId="26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9" fillId="0" borderId="1" xfId="0" applyFont="1" applyBorder="1"/>
    <xf numFmtId="3" fontId="30" fillId="0" borderId="1" xfId="0" applyNumberFormat="1" applyFont="1" applyBorder="1" applyAlignment="1">
      <alignment horizontal="right"/>
    </xf>
    <xf numFmtId="4" fontId="30" fillId="0" borderId="1" xfId="0" applyNumberFormat="1" applyFont="1" applyBorder="1"/>
    <xf numFmtId="3" fontId="30" fillId="0" borderId="1" xfId="0" applyNumberFormat="1" applyFont="1" applyBorder="1"/>
    <xf numFmtId="0" fontId="30" fillId="0" borderId="1" xfId="0" applyFont="1" applyBorder="1"/>
    <xf numFmtId="49" fontId="18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shrinkToFit="1"/>
    </xf>
    <xf numFmtId="0" fontId="21" fillId="0" borderId="1" xfId="0" applyFont="1" applyBorder="1" applyAlignment="1">
      <alignment shrinkToFit="1"/>
    </xf>
    <xf numFmtId="3" fontId="23" fillId="0" borderId="1" xfId="0" applyNumberFormat="1" applyFont="1" applyBorder="1" applyAlignment="1">
      <alignment horizontal="right" shrinkToFit="1"/>
    </xf>
    <xf numFmtId="4" fontId="23" fillId="0" borderId="1" xfId="0" applyNumberFormat="1" applyFont="1" applyBorder="1" applyAlignment="1">
      <alignment shrinkToFit="1"/>
    </xf>
    <xf numFmtId="0" fontId="22" fillId="0" borderId="1" xfId="0" applyFont="1" applyBorder="1" applyAlignment="1">
      <alignment shrinkToFit="1"/>
    </xf>
    <xf numFmtId="3" fontId="23" fillId="0" borderId="1" xfId="0" applyNumberFormat="1" applyFont="1" applyBorder="1" applyAlignment="1">
      <alignment shrinkToFit="1"/>
    </xf>
    <xf numFmtId="0" fontId="23" fillId="0" borderId="1" xfId="0" applyFont="1" applyBorder="1" applyAlignment="1">
      <alignment shrinkToFit="1"/>
    </xf>
    <xf numFmtId="0" fontId="22" fillId="0" borderId="1" xfId="0" applyFont="1" applyBorder="1" applyAlignment="1">
      <alignment horizontal="center" shrinkToFit="1"/>
    </xf>
    <xf numFmtId="3" fontId="22" fillId="0" borderId="1" xfId="0" applyNumberFormat="1" applyFont="1" applyBorder="1" applyAlignment="1">
      <alignment shrinkToFit="1"/>
    </xf>
    <xf numFmtId="4" fontId="22" fillId="0" borderId="1" xfId="0" applyNumberFormat="1" applyFont="1" applyBorder="1" applyAlignment="1">
      <alignment horizontal="center" shrinkToFit="1"/>
    </xf>
    <xf numFmtId="4" fontId="22" fillId="0" borderId="1" xfId="0" applyNumberFormat="1" applyFont="1" applyBorder="1" applyAlignment="1">
      <alignment shrinkToFit="1"/>
    </xf>
    <xf numFmtId="0" fontId="35" fillId="0" borderId="1" xfId="0" applyFont="1" applyBorder="1"/>
    <xf numFmtId="0" fontId="35" fillId="0" borderId="0" xfId="0" applyFont="1"/>
    <xf numFmtId="0" fontId="35" fillId="0" borderId="7" xfId="0" applyFont="1" applyBorder="1"/>
    <xf numFmtId="0" fontId="36" fillId="0" borderId="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5" fillId="0" borderId="6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5" fillId="0" borderId="6" xfId="0" applyFont="1" applyBorder="1"/>
    <xf numFmtId="0" fontId="35" fillId="0" borderId="13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shrinkToFit="1"/>
    </xf>
    <xf numFmtId="0" fontId="21" fillId="0" borderId="4" xfId="0" applyFont="1" applyBorder="1" applyAlignment="1">
      <alignment horizontal="center" shrinkToFit="1"/>
    </xf>
    <xf numFmtId="0" fontId="21" fillId="0" borderId="5" xfId="0" applyFont="1" applyBorder="1" applyAlignment="1">
      <alignment horizontal="center" shrinkToFit="1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12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33" fillId="0" borderId="0" xfId="2" applyFont="1" applyAlignment="1">
      <alignment horizontal="left"/>
    </xf>
    <xf numFmtId="0" fontId="6" fillId="2" borderId="3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7" fillId="0" borderId="0" xfId="2" applyFont="1" applyAlignment="1">
      <alignment horizontal="left"/>
    </xf>
    <xf numFmtId="4" fontId="6" fillId="0" borderId="0" xfId="2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87" fontId="10" fillId="0" borderId="1" xfId="1" applyFont="1" applyBorder="1" applyAlignment="1">
      <alignment horizontal="center"/>
    </xf>
    <xf numFmtId="188" fontId="10" fillId="0" borderId="1" xfId="1" applyNumberFormat="1" applyFont="1" applyBorder="1" applyAlignment="1">
      <alignment horizontal="center"/>
    </xf>
    <xf numFmtId="188" fontId="10" fillId="0" borderId="1" xfId="1" applyNumberFormat="1" applyFont="1" applyBorder="1"/>
    <xf numFmtId="187" fontId="10" fillId="0" borderId="1" xfId="1" applyFont="1" applyBorder="1" applyAlignment="1">
      <alignment shrinkToFit="1"/>
    </xf>
    <xf numFmtId="0" fontId="10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4">
    <cellStyle name="จุลภาค" xfId="1" builtinId="3"/>
    <cellStyle name="จุลภาค 2" xfId="3" xr:uid="{F69F09C5-875B-4C14-986B-AB7E27E4E570}"/>
    <cellStyle name="ปกติ" xfId="0" builtinId="0"/>
    <cellStyle name="ปกติ 2" xfId="2" xr:uid="{CF636875-2338-4BF0-830E-9B3C0922773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F0F0-1A68-4847-BDCF-01E5B0B36775}">
  <dimension ref="A1:I45"/>
  <sheetViews>
    <sheetView view="pageBreakPreview" topLeftCell="A7" zoomScaleNormal="100" zoomScaleSheetLayoutView="100" workbookViewId="0">
      <selection activeCell="A37" sqref="A37:F43"/>
    </sheetView>
  </sheetViews>
  <sheetFormatPr defaultColWidth="9.125" defaultRowHeight="24"/>
  <cols>
    <col min="1" max="1" width="10.375" style="28" customWidth="1"/>
    <col min="2" max="2" width="39" style="28" customWidth="1"/>
    <col min="3" max="3" width="21.375" style="28" customWidth="1"/>
    <col min="4" max="4" width="16.625" style="28" customWidth="1"/>
    <col min="5" max="5" width="24.125" style="28" customWidth="1"/>
    <col min="6" max="6" width="15.125" style="28" customWidth="1"/>
    <col min="7" max="16384" width="9.125" style="28"/>
  </cols>
  <sheetData>
    <row r="1" spans="1:9" ht="27.75">
      <c r="A1" s="133" t="s">
        <v>35</v>
      </c>
      <c r="B1" s="133"/>
      <c r="C1" s="133"/>
      <c r="D1" s="133"/>
      <c r="E1" s="133"/>
      <c r="F1" s="133"/>
      <c r="G1" s="1"/>
      <c r="H1" s="1"/>
      <c r="I1" s="1"/>
    </row>
    <row r="2" spans="1:9" ht="27.75">
      <c r="A2" s="133" t="s">
        <v>48</v>
      </c>
      <c r="B2" s="133"/>
      <c r="C2" s="133"/>
      <c r="D2" s="133"/>
      <c r="E2" s="133"/>
      <c r="F2" s="133"/>
      <c r="G2" s="1"/>
      <c r="H2" s="1"/>
      <c r="I2" s="1"/>
    </row>
    <row r="3" spans="1:9" ht="7.9" customHeight="1">
      <c r="A3" s="27"/>
      <c r="B3" s="27"/>
      <c r="C3" s="27"/>
      <c r="D3" s="27"/>
      <c r="E3" s="27"/>
      <c r="F3" s="27"/>
      <c r="G3" s="1"/>
      <c r="H3" s="1"/>
      <c r="I3" s="1"/>
    </row>
    <row r="4" spans="1:9">
      <c r="A4" s="132" t="s">
        <v>30</v>
      </c>
      <c r="B4" s="132"/>
      <c r="C4" s="132"/>
      <c r="D4" s="132"/>
      <c r="E4" s="132"/>
      <c r="F4" s="132"/>
      <c r="G4" s="1"/>
      <c r="H4" s="1"/>
      <c r="I4" s="1"/>
    </row>
    <row r="5" spans="1:9" ht="20.100000000000001" customHeight="1">
      <c r="A5" s="130" t="s">
        <v>2</v>
      </c>
      <c r="B5" s="130" t="s">
        <v>3</v>
      </c>
      <c r="C5" s="131" t="s">
        <v>7</v>
      </c>
      <c r="D5" s="131"/>
      <c r="E5" s="131"/>
      <c r="F5" s="131"/>
    </row>
    <row r="6" spans="1:9" ht="20.100000000000001" customHeight="1">
      <c r="A6" s="130"/>
      <c r="B6" s="130"/>
      <c r="C6" s="29" t="s">
        <v>4</v>
      </c>
      <c r="D6" s="29" t="s">
        <v>1</v>
      </c>
      <c r="E6" s="29" t="s">
        <v>5</v>
      </c>
      <c r="F6" s="29" t="s">
        <v>11</v>
      </c>
    </row>
    <row r="7" spans="1:9" ht="20.100000000000001" customHeight="1">
      <c r="A7" s="30">
        <v>1</v>
      </c>
      <c r="B7" s="31" t="s">
        <v>8</v>
      </c>
      <c r="C7" s="32">
        <v>261000000</v>
      </c>
      <c r="D7" s="32">
        <v>5998</v>
      </c>
      <c r="E7" s="32">
        <v>292223713.08999997</v>
      </c>
      <c r="F7" s="34">
        <f>E7*100/C7</f>
        <v>111.96310846360151</v>
      </c>
    </row>
    <row r="8" spans="1:9" ht="20.100000000000001" customHeight="1">
      <c r="A8" s="30">
        <v>2</v>
      </c>
      <c r="B8" s="31" t="s">
        <v>9</v>
      </c>
      <c r="C8" s="32">
        <v>2670000</v>
      </c>
      <c r="D8" s="32">
        <v>3198</v>
      </c>
      <c r="E8" s="32">
        <v>2873634.04</v>
      </c>
      <c r="F8" s="34">
        <f t="shared" ref="F8:F9" si="0">E8*100/C8</f>
        <v>107.62674307116104</v>
      </c>
    </row>
    <row r="9" spans="1:9" ht="20.100000000000001" customHeight="1">
      <c r="A9" s="30">
        <v>3</v>
      </c>
      <c r="B9" s="31" t="s">
        <v>10</v>
      </c>
      <c r="C9" s="32">
        <v>15400000</v>
      </c>
      <c r="D9" s="32">
        <v>3215</v>
      </c>
      <c r="E9" s="32">
        <v>15767771.9</v>
      </c>
      <c r="F9" s="34">
        <f t="shared" si="0"/>
        <v>102.38812922077922</v>
      </c>
    </row>
    <row r="10" spans="1:9" ht="20.100000000000001" customHeight="1">
      <c r="A10" s="128" t="s">
        <v>0</v>
      </c>
      <c r="B10" s="129"/>
      <c r="C10" s="35">
        <f>SUM(C7:C9)</f>
        <v>279070000</v>
      </c>
      <c r="D10" s="35">
        <f t="shared" ref="D10:E10" si="1">SUM(D7:D9)</f>
        <v>12411</v>
      </c>
      <c r="E10" s="35">
        <f t="shared" si="1"/>
        <v>310865119.02999997</v>
      </c>
      <c r="F10" s="36">
        <f>E10*100/C10</f>
        <v>111.39324149138207</v>
      </c>
    </row>
    <row r="11" spans="1:9" ht="20.100000000000001" customHeight="1">
      <c r="A11" s="132" t="s">
        <v>31</v>
      </c>
      <c r="B11" s="132"/>
      <c r="C11" s="132"/>
      <c r="D11" s="132"/>
      <c r="E11" s="132"/>
      <c r="F11" s="132"/>
    </row>
    <row r="12" spans="1:9" ht="20.100000000000001" customHeight="1">
      <c r="A12" s="130" t="s">
        <v>2</v>
      </c>
      <c r="B12" s="130" t="s">
        <v>3</v>
      </c>
      <c r="C12" s="131" t="s">
        <v>13</v>
      </c>
      <c r="D12" s="131"/>
      <c r="E12" s="131"/>
      <c r="F12" s="131"/>
    </row>
    <row r="13" spans="1:9" ht="20.100000000000001" customHeight="1">
      <c r="A13" s="130"/>
      <c r="B13" s="130"/>
      <c r="C13" s="29" t="s">
        <v>4</v>
      </c>
      <c r="D13" s="29" t="s">
        <v>1</v>
      </c>
      <c r="E13" s="29" t="s">
        <v>5</v>
      </c>
      <c r="F13" s="29" t="s">
        <v>11</v>
      </c>
    </row>
    <row r="14" spans="1:9" ht="20.100000000000001" customHeight="1">
      <c r="A14" s="30">
        <v>1</v>
      </c>
      <c r="B14" s="31" t="s">
        <v>8</v>
      </c>
      <c r="C14" s="32">
        <v>261000000</v>
      </c>
      <c r="D14" s="32">
        <v>749</v>
      </c>
      <c r="E14" s="33">
        <v>29256839.98</v>
      </c>
      <c r="F14" s="37">
        <f>E14*100/C14</f>
        <v>11.209517233716475</v>
      </c>
    </row>
    <row r="15" spans="1:9" ht="20.100000000000001" customHeight="1">
      <c r="A15" s="30">
        <v>2</v>
      </c>
      <c r="B15" s="31" t="s">
        <v>9</v>
      </c>
      <c r="C15" s="32">
        <v>2670000</v>
      </c>
      <c r="D15" s="32">
        <v>1442</v>
      </c>
      <c r="E15" s="32">
        <v>648990.23</v>
      </c>
      <c r="F15" s="37">
        <f t="shared" ref="F15:F17" si="2">E15*100/C15</f>
        <v>24.306750187265919</v>
      </c>
    </row>
    <row r="16" spans="1:9" ht="20.100000000000001" customHeight="1">
      <c r="A16" s="30">
        <v>3</v>
      </c>
      <c r="B16" s="31" t="s">
        <v>10</v>
      </c>
      <c r="C16" s="32">
        <v>15400000</v>
      </c>
      <c r="D16" s="32">
        <v>2772</v>
      </c>
      <c r="E16" s="32">
        <v>14075506.35</v>
      </c>
      <c r="F16" s="37">
        <f t="shared" si="2"/>
        <v>91.399391883116877</v>
      </c>
    </row>
    <row r="17" spans="1:6" ht="20.100000000000001" customHeight="1">
      <c r="A17" s="30">
        <v>4</v>
      </c>
      <c r="B17" s="31" t="s">
        <v>12</v>
      </c>
      <c r="C17" s="32">
        <v>300000000</v>
      </c>
      <c r="D17" s="32">
        <v>11701</v>
      </c>
      <c r="E17" s="32">
        <v>10183464.59</v>
      </c>
      <c r="F17" s="37">
        <f t="shared" si="2"/>
        <v>3.3944881966666665</v>
      </c>
    </row>
    <row r="18" spans="1:6" ht="20.100000000000001" customHeight="1">
      <c r="A18" s="128" t="s">
        <v>0</v>
      </c>
      <c r="B18" s="129"/>
      <c r="C18" s="35">
        <f>SUM(C14:C17)</f>
        <v>579070000</v>
      </c>
      <c r="D18" s="35">
        <f t="shared" ref="D18" si="3">SUM(D14:D17)</f>
        <v>16664</v>
      </c>
      <c r="E18" s="35">
        <f>SUM(E14:E17)</f>
        <v>54164801.150000006</v>
      </c>
      <c r="F18" s="38">
        <f>E18*100/C18</f>
        <v>9.3537570846357099</v>
      </c>
    </row>
    <row r="19" spans="1:6" ht="20.100000000000001" customHeight="1">
      <c r="A19" s="132" t="s">
        <v>32</v>
      </c>
      <c r="B19" s="132"/>
      <c r="C19" s="132"/>
      <c r="D19" s="132"/>
      <c r="E19" s="132"/>
      <c r="F19" s="132"/>
    </row>
    <row r="20" spans="1:6" ht="20.100000000000001" customHeight="1">
      <c r="A20" s="130" t="s">
        <v>2</v>
      </c>
      <c r="B20" s="130" t="s">
        <v>3</v>
      </c>
      <c r="C20" s="131" t="s">
        <v>14</v>
      </c>
      <c r="D20" s="131"/>
      <c r="E20" s="131"/>
      <c r="F20" s="131"/>
    </row>
    <row r="21" spans="1:6" ht="20.100000000000001" customHeight="1">
      <c r="A21" s="130"/>
      <c r="B21" s="130"/>
      <c r="C21" s="29" t="s">
        <v>4</v>
      </c>
      <c r="D21" s="29" t="s">
        <v>1</v>
      </c>
      <c r="E21" s="29" t="s">
        <v>5</v>
      </c>
      <c r="F21" s="29" t="s">
        <v>11</v>
      </c>
    </row>
    <row r="22" spans="1:6" ht="20.100000000000001" customHeight="1">
      <c r="A22" s="30">
        <v>1</v>
      </c>
      <c r="B22" s="31" t="s">
        <v>8</v>
      </c>
      <c r="C22" s="32">
        <v>12000000</v>
      </c>
      <c r="D22" s="32">
        <v>526</v>
      </c>
      <c r="E22" s="33">
        <v>15725150.52</v>
      </c>
      <c r="F22" s="37">
        <f>E22*100/C22</f>
        <v>131.04292100000001</v>
      </c>
    </row>
    <row r="23" spans="1:6" ht="20.100000000000001" customHeight="1">
      <c r="A23" s="30">
        <v>2</v>
      </c>
      <c r="B23" s="31" t="s">
        <v>9</v>
      </c>
      <c r="C23" s="32">
        <v>200000</v>
      </c>
      <c r="D23" s="32">
        <v>938</v>
      </c>
      <c r="E23" s="32">
        <v>347082.51</v>
      </c>
      <c r="F23" s="37">
        <f t="shared" ref="F23:F25" si="4">E23*100/C23</f>
        <v>173.54125500000001</v>
      </c>
    </row>
    <row r="24" spans="1:6" ht="20.100000000000001" customHeight="1">
      <c r="A24" s="30">
        <v>3</v>
      </c>
      <c r="B24" s="31" t="s">
        <v>10</v>
      </c>
      <c r="C24" s="32">
        <v>17500000</v>
      </c>
      <c r="D24" s="32">
        <v>2147</v>
      </c>
      <c r="E24" s="32">
        <v>15314590.74</v>
      </c>
      <c r="F24" s="37">
        <f t="shared" si="4"/>
        <v>87.511947085714283</v>
      </c>
    </row>
    <row r="25" spans="1:6" ht="20.100000000000001" customHeight="1">
      <c r="A25" s="30">
        <v>4</v>
      </c>
      <c r="B25" s="31" t="s">
        <v>12</v>
      </c>
      <c r="C25" s="32">
        <v>60000000</v>
      </c>
      <c r="D25" s="32">
        <v>19381</v>
      </c>
      <c r="E25" s="33">
        <v>22305698.629999999</v>
      </c>
      <c r="F25" s="37">
        <f t="shared" si="4"/>
        <v>37.176164383333337</v>
      </c>
    </row>
    <row r="26" spans="1:6" ht="20.100000000000001" customHeight="1">
      <c r="A26" s="128" t="s">
        <v>0</v>
      </c>
      <c r="B26" s="129"/>
      <c r="C26" s="35">
        <f>SUM(C22:C25)</f>
        <v>89700000</v>
      </c>
      <c r="D26" s="35">
        <f t="shared" ref="D26" si="5">SUM(D22:D25)</f>
        <v>22992</v>
      </c>
      <c r="E26" s="35">
        <f>SUM(E22:E25)</f>
        <v>53692522.399999999</v>
      </c>
      <c r="F26" s="38">
        <f>E26*100/C26</f>
        <v>59.857884503901893</v>
      </c>
    </row>
    <row r="27" spans="1:6" ht="20.100000000000001" customHeight="1">
      <c r="A27" s="132" t="s">
        <v>33</v>
      </c>
      <c r="B27" s="132"/>
      <c r="C27" s="132"/>
      <c r="D27" s="132"/>
      <c r="E27" s="132"/>
      <c r="F27" s="132"/>
    </row>
    <row r="28" spans="1:6" ht="20.100000000000001" customHeight="1">
      <c r="A28" s="130" t="s">
        <v>2</v>
      </c>
      <c r="B28" s="130" t="s">
        <v>3</v>
      </c>
      <c r="C28" s="131" t="s">
        <v>15</v>
      </c>
      <c r="D28" s="131"/>
      <c r="E28" s="131"/>
      <c r="F28" s="131"/>
    </row>
    <row r="29" spans="1:6" ht="20.100000000000001" customHeight="1">
      <c r="A29" s="130"/>
      <c r="B29" s="130"/>
      <c r="C29" s="29" t="s">
        <v>4</v>
      </c>
      <c r="D29" s="29" t="s">
        <v>1</v>
      </c>
      <c r="E29" s="29" t="s">
        <v>5</v>
      </c>
      <c r="F29" s="29" t="s">
        <v>11</v>
      </c>
    </row>
    <row r="30" spans="1:6" ht="20.100000000000001" customHeight="1">
      <c r="A30" s="30">
        <v>1</v>
      </c>
      <c r="B30" s="31" t="s">
        <v>8</v>
      </c>
      <c r="C30" s="32">
        <v>29000000</v>
      </c>
      <c r="D30" s="32">
        <v>246</v>
      </c>
      <c r="E30" s="33">
        <v>8290385.3399999999</v>
      </c>
      <c r="F30" s="37">
        <f>E30*100/C30</f>
        <v>28.587535655172413</v>
      </c>
    </row>
    <row r="31" spans="1:6" ht="20.100000000000001" customHeight="1">
      <c r="A31" s="30">
        <v>2</v>
      </c>
      <c r="B31" s="31" t="s">
        <v>9</v>
      </c>
      <c r="C31" s="32">
        <v>250000</v>
      </c>
      <c r="D31" s="32">
        <v>369</v>
      </c>
      <c r="E31" s="32">
        <v>151152.95999999999</v>
      </c>
      <c r="F31" s="37">
        <f t="shared" ref="F31:F32" si="6">E31*100/C31</f>
        <v>60.461184000000003</v>
      </c>
    </row>
    <row r="32" spans="1:6" ht="20.100000000000001" customHeight="1">
      <c r="A32" s="30">
        <v>3</v>
      </c>
      <c r="B32" s="31" t="s">
        <v>10</v>
      </c>
      <c r="C32" s="32">
        <v>19500000</v>
      </c>
      <c r="D32" s="32">
        <v>2282</v>
      </c>
      <c r="E32" s="32">
        <v>15964299.789999999</v>
      </c>
      <c r="F32" s="37">
        <f t="shared" si="6"/>
        <v>81.868204051282049</v>
      </c>
    </row>
    <row r="33" spans="1:6" ht="20.100000000000001" customHeight="1">
      <c r="A33" s="30">
        <v>4</v>
      </c>
      <c r="B33" s="31" t="s">
        <v>12</v>
      </c>
      <c r="C33" s="33">
        <v>97400000</v>
      </c>
      <c r="D33" s="32">
        <v>15850</v>
      </c>
      <c r="E33" s="32">
        <v>164356697.74000001</v>
      </c>
      <c r="F33" s="37">
        <f>E33*100/C33</f>
        <v>168.74404285420945</v>
      </c>
    </row>
    <row r="34" spans="1:6" ht="20.100000000000001" customHeight="1">
      <c r="A34" s="128" t="s">
        <v>0</v>
      </c>
      <c r="B34" s="129"/>
      <c r="C34" s="35">
        <f>SUM(C30:C33)</f>
        <v>146150000</v>
      </c>
      <c r="D34" s="35">
        <f>SUM(D30:D33)</f>
        <v>18747</v>
      </c>
      <c r="E34" s="35">
        <f>SUM(E30:E33)</f>
        <v>188762535.83000001</v>
      </c>
      <c r="F34" s="38">
        <f>E34*100/C34</f>
        <v>129.15671284981184</v>
      </c>
    </row>
    <row r="35" spans="1:6" ht="20.100000000000001" hidden="1" customHeight="1">
      <c r="A35" s="128" t="s">
        <v>0</v>
      </c>
      <c r="B35" s="129"/>
      <c r="C35" s="35">
        <f>SUM(C31:C34)</f>
        <v>263300000</v>
      </c>
      <c r="D35" s="35">
        <f t="shared" ref="D35" si="7">SUM(D31:D34)</f>
        <v>37248</v>
      </c>
      <c r="E35" s="35">
        <f>SUM(E31:E34)</f>
        <v>369234686.32000005</v>
      </c>
      <c r="F35" s="38">
        <f>E35*100/C35</f>
        <v>140.23345473604257</v>
      </c>
    </row>
    <row r="36" spans="1:6">
      <c r="A36" s="132" t="s">
        <v>34</v>
      </c>
      <c r="B36" s="132"/>
      <c r="C36" s="132"/>
      <c r="D36" s="132"/>
      <c r="E36" s="132"/>
      <c r="F36" s="132"/>
    </row>
    <row r="37" spans="1:6">
      <c r="A37" s="130" t="s">
        <v>2</v>
      </c>
      <c r="B37" s="130" t="s">
        <v>3</v>
      </c>
      <c r="C37" s="131" t="s">
        <v>36</v>
      </c>
      <c r="D37" s="131"/>
      <c r="E37" s="131"/>
      <c r="F37" s="131"/>
    </row>
    <row r="38" spans="1:6">
      <c r="A38" s="130"/>
      <c r="B38" s="130"/>
      <c r="C38" s="29" t="s">
        <v>4</v>
      </c>
      <c r="D38" s="29" t="s">
        <v>1</v>
      </c>
      <c r="E38" s="29" t="s">
        <v>5</v>
      </c>
      <c r="F38" s="29" t="s">
        <v>11</v>
      </c>
    </row>
    <row r="39" spans="1:6">
      <c r="A39" s="30">
        <v>1</v>
      </c>
      <c r="B39" s="31" t="s">
        <v>8</v>
      </c>
      <c r="C39" s="39">
        <v>8000000</v>
      </c>
      <c r="D39" s="42">
        <v>233</v>
      </c>
      <c r="E39" s="39">
        <v>6595552.5499999998</v>
      </c>
      <c r="F39" s="37">
        <f>E39*100/C39</f>
        <v>82.444406874999999</v>
      </c>
    </row>
    <row r="40" spans="1:6">
      <c r="A40" s="30">
        <v>2</v>
      </c>
      <c r="B40" s="31" t="s">
        <v>9</v>
      </c>
      <c r="C40" s="39">
        <v>200000</v>
      </c>
      <c r="D40" s="42">
        <v>308</v>
      </c>
      <c r="E40" s="39">
        <v>91067.71</v>
      </c>
      <c r="F40" s="37">
        <f t="shared" ref="F40:F41" si="8">E40*100/C40</f>
        <v>45.533855000000003</v>
      </c>
    </row>
    <row r="41" spans="1:6">
      <c r="A41" s="30">
        <v>3</v>
      </c>
      <c r="B41" s="31" t="s">
        <v>10</v>
      </c>
      <c r="C41" s="39">
        <v>18500000</v>
      </c>
      <c r="D41" s="42">
        <v>1611</v>
      </c>
      <c r="E41" s="39">
        <v>14923740.67</v>
      </c>
      <c r="F41" s="37">
        <f t="shared" si="8"/>
        <v>80.668868486486488</v>
      </c>
    </row>
    <row r="42" spans="1:6">
      <c r="A42" s="30">
        <v>4</v>
      </c>
      <c r="B42" s="31" t="s">
        <v>12</v>
      </c>
      <c r="C42" s="39">
        <v>180000000</v>
      </c>
      <c r="D42" s="42">
        <v>1950</v>
      </c>
      <c r="E42" s="39">
        <v>10774422.130000001</v>
      </c>
      <c r="F42" s="37">
        <f>E42*100/C42</f>
        <v>5.9857900722222226</v>
      </c>
    </row>
    <row r="43" spans="1:6">
      <c r="A43" s="134" t="s">
        <v>0</v>
      </c>
      <c r="B43" s="134"/>
      <c r="C43" s="35">
        <f>SUM(C39:C42)</f>
        <v>206700000</v>
      </c>
      <c r="D43" s="40">
        <f>SUM(D39:D42)</f>
        <v>4102</v>
      </c>
      <c r="E43" s="35">
        <f>SUM(E39:E42)</f>
        <v>32384783.060000002</v>
      </c>
      <c r="F43" s="38">
        <f>E43*100/C43</f>
        <v>15.667529298500241</v>
      </c>
    </row>
    <row r="45" spans="1:6" ht="27.75">
      <c r="A45" s="41" t="s">
        <v>37</v>
      </c>
      <c r="B45" s="41"/>
      <c r="C45" s="41"/>
      <c r="D45" s="41"/>
      <c r="E45" s="41"/>
      <c r="F45" s="41"/>
    </row>
  </sheetData>
  <mergeCells count="28">
    <mergeCell ref="A36:F36"/>
    <mergeCell ref="A37:A38"/>
    <mergeCell ref="B37:B38"/>
    <mergeCell ref="C37:F37"/>
    <mergeCell ref="A43:B43"/>
    <mergeCell ref="A1:F1"/>
    <mergeCell ref="A4:F4"/>
    <mergeCell ref="A10:B10"/>
    <mergeCell ref="A11:F11"/>
    <mergeCell ref="A5:A6"/>
    <mergeCell ref="B5:B6"/>
    <mergeCell ref="C5:F5"/>
    <mergeCell ref="A2:F2"/>
    <mergeCell ref="A35:B35"/>
    <mergeCell ref="A34:B34"/>
    <mergeCell ref="A12:A13"/>
    <mergeCell ref="B12:B13"/>
    <mergeCell ref="C12:F12"/>
    <mergeCell ref="A18:B18"/>
    <mergeCell ref="A19:F19"/>
    <mergeCell ref="A20:A21"/>
    <mergeCell ref="B20:B21"/>
    <mergeCell ref="C20:F20"/>
    <mergeCell ref="A26:B26"/>
    <mergeCell ref="A27:F27"/>
    <mergeCell ref="A28:A29"/>
    <mergeCell ref="B28:B29"/>
    <mergeCell ref="C28:F28"/>
  </mergeCells>
  <pageMargins left="0.78740157480314965" right="0.31496062992125984" top="0.39370078740157483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3CB0-5003-4610-BBB6-6F0925CDCC02}">
  <sheetPr>
    <pageSetUpPr fitToPage="1"/>
  </sheetPr>
  <dimension ref="A1:K18"/>
  <sheetViews>
    <sheetView view="pageBreakPreview" topLeftCell="A9" zoomScale="110" zoomScaleNormal="110" zoomScaleSheetLayoutView="110" workbookViewId="0">
      <selection activeCell="F20" sqref="F20"/>
    </sheetView>
  </sheetViews>
  <sheetFormatPr defaultColWidth="9" defaultRowHeight="24"/>
  <cols>
    <col min="1" max="1" width="6.75" style="4" customWidth="1"/>
    <col min="2" max="2" width="22.625" style="2" bestFit="1" customWidth="1"/>
    <col min="3" max="3" width="9.125" style="2" bestFit="1" customWidth="1"/>
    <col min="4" max="4" width="18.625" style="2" customWidth="1"/>
    <col min="5" max="5" width="14.125" style="2" customWidth="1"/>
    <col min="6" max="6" width="16.875" style="2" bestFit="1" customWidth="1"/>
    <col min="7" max="7" width="14.375" style="2" bestFit="1" customWidth="1"/>
    <col min="8" max="8" width="15.375" style="2" bestFit="1" customWidth="1"/>
    <col min="9" max="9" width="22" style="2" bestFit="1" customWidth="1"/>
    <col min="10" max="10" width="9" style="2" bestFit="1" customWidth="1"/>
    <col min="11" max="11" width="9" style="2"/>
    <col min="12" max="12" width="9.125" style="2" customWidth="1"/>
    <col min="13" max="16384" width="9" style="2"/>
  </cols>
  <sheetData>
    <row r="1" spans="1:11" ht="30.7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1" ht="30.75">
      <c r="A2" s="182" t="s">
        <v>103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30" customHeight="1">
      <c r="A3" s="183" t="s">
        <v>22</v>
      </c>
      <c r="B3" s="183" t="s">
        <v>3</v>
      </c>
      <c r="C3" s="185" t="s">
        <v>52</v>
      </c>
      <c r="D3" s="186"/>
      <c r="E3" s="185" t="s">
        <v>24</v>
      </c>
      <c r="F3" s="187"/>
      <c r="G3" s="186"/>
      <c r="H3" s="185" t="s">
        <v>25</v>
      </c>
      <c r="I3" s="187"/>
      <c r="J3" s="186"/>
    </row>
    <row r="4" spans="1:11" ht="46.5" customHeight="1">
      <c r="A4" s="184"/>
      <c r="B4" s="184"/>
      <c r="C4" s="6" t="s">
        <v>1</v>
      </c>
      <c r="D4" s="6" t="s">
        <v>21</v>
      </c>
      <c r="E4" s="6" t="s">
        <v>1</v>
      </c>
      <c r="F4" s="6" t="s">
        <v>21</v>
      </c>
      <c r="G4" s="6" t="s">
        <v>6</v>
      </c>
      <c r="H4" s="6" t="s">
        <v>1</v>
      </c>
      <c r="I4" s="6" t="s">
        <v>21</v>
      </c>
      <c r="J4" s="6" t="s">
        <v>6</v>
      </c>
    </row>
    <row r="5" spans="1:11" s="3" customFormat="1" ht="35.25" customHeight="1">
      <c r="A5" s="7">
        <v>1</v>
      </c>
      <c r="B5" s="8" t="s">
        <v>12</v>
      </c>
      <c r="C5" s="9">
        <v>2586</v>
      </c>
      <c r="D5" s="10">
        <v>2902829842</v>
      </c>
      <c r="E5" s="11">
        <v>1136</v>
      </c>
      <c r="F5" s="12">
        <v>22283338</v>
      </c>
      <c r="G5" s="13">
        <v>76.760000000000005</v>
      </c>
      <c r="H5" s="11">
        <v>1450</v>
      </c>
      <c r="I5" s="12">
        <v>6744960.4199999999</v>
      </c>
      <c r="J5" s="14">
        <v>23.24</v>
      </c>
    </row>
    <row r="6" spans="1:11" s="3" customFormat="1" ht="35.25" customHeight="1">
      <c r="A6" s="7">
        <v>2</v>
      </c>
      <c r="B6" s="8" t="s">
        <v>8</v>
      </c>
      <c r="C6" s="9">
        <v>12</v>
      </c>
      <c r="D6" s="10">
        <v>223945</v>
      </c>
      <c r="E6" s="15">
        <v>4</v>
      </c>
      <c r="F6" s="12">
        <v>163685</v>
      </c>
      <c r="G6" s="13">
        <f>F6/D6*100</f>
        <v>73.091607314295928</v>
      </c>
      <c r="H6" s="11">
        <v>8</v>
      </c>
      <c r="I6" s="12">
        <v>60260</v>
      </c>
      <c r="J6" s="14">
        <f>I6/D6*100</f>
        <v>26.908392685704079</v>
      </c>
    </row>
    <row r="7" spans="1:11" s="3" customFormat="1" ht="29.25" customHeight="1">
      <c r="A7" s="7">
        <v>3</v>
      </c>
      <c r="B7" s="8" t="s">
        <v>9</v>
      </c>
      <c r="C7" s="9">
        <v>60</v>
      </c>
      <c r="D7" s="16">
        <v>11198.8</v>
      </c>
      <c r="E7" s="16">
        <v>8</v>
      </c>
      <c r="F7" s="16">
        <v>5217.6000000000004</v>
      </c>
      <c r="G7" s="13">
        <f>F7/D7*100</f>
        <v>46.590706147087197</v>
      </c>
      <c r="H7" s="45">
        <v>52</v>
      </c>
      <c r="I7" s="16">
        <v>5981.2</v>
      </c>
      <c r="J7" s="14">
        <v>53.41</v>
      </c>
      <c r="K7" s="44"/>
    </row>
    <row r="8" spans="1:11" s="3" customFormat="1" ht="35.25" customHeight="1">
      <c r="A8" s="7">
        <v>4</v>
      </c>
      <c r="B8" s="8" t="s">
        <v>10</v>
      </c>
      <c r="C8" s="9" t="s">
        <v>19</v>
      </c>
      <c r="D8" s="16" t="s">
        <v>19</v>
      </c>
      <c r="E8" s="16" t="s">
        <v>19</v>
      </c>
      <c r="F8" s="13" t="s">
        <v>19</v>
      </c>
      <c r="G8" s="13">
        <v>0</v>
      </c>
      <c r="H8" s="16" t="s">
        <v>19</v>
      </c>
      <c r="I8" s="16" t="s">
        <v>19</v>
      </c>
      <c r="J8" s="14">
        <v>0</v>
      </c>
    </row>
    <row r="9" spans="1:11" s="3" customFormat="1" ht="35.25" customHeight="1">
      <c r="A9" s="189" t="s">
        <v>0</v>
      </c>
      <c r="B9" s="190"/>
      <c r="C9" s="9">
        <v>2529</v>
      </c>
      <c r="D9" s="10">
        <f>SUM(D5:D8)</f>
        <v>2903064985.8000002</v>
      </c>
      <c r="E9" s="11">
        <f>SUM(E5:E8)</f>
        <v>1148</v>
      </c>
      <c r="F9" s="12">
        <f>SUM(F5:F8)</f>
        <v>22452240.600000001</v>
      </c>
      <c r="G9" s="13">
        <f>F9/D9*100</f>
        <v>0.77339779542733245</v>
      </c>
      <c r="H9" s="11">
        <f>SUM(H5:H8)</f>
        <v>1510</v>
      </c>
      <c r="I9" s="12">
        <f>SUM(I5:I8)</f>
        <v>6811201.6200000001</v>
      </c>
      <c r="J9" s="14">
        <f>I9/D9*100</f>
        <v>0.23462105234695707</v>
      </c>
    </row>
    <row r="10" spans="1:11" ht="7.5" customHeight="1"/>
    <row r="11" spans="1:11">
      <c r="A11" s="191" t="s">
        <v>26</v>
      </c>
      <c r="B11" s="191"/>
      <c r="C11" s="191"/>
      <c r="D11" s="191"/>
      <c r="E11" s="191"/>
      <c r="F11" s="191" t="s">
        <v>27</v>
      </c>
      <c r="G11" s="191"/>
      <c r="H11" s="191"/>
      <c r="I11" s="191"/>
      <c r="J11" s="191"/>
    </row>
    <row r="12" spans="1:11">
      <c r="A12" s="180" t="s">
        <v>39</v>
      </c>
      <c r="B12" s="180"/>
      <c r="C12" s="180"/>
      <c r="D12" s="180"/>
      <c r="E12" s="180"/>
      <c r="F12" s="180" t="s">
        <v>44</v>
      </c>
      <c r="G12" s="180"/>
      <c r="H12" s="180"/>
      <c r="I12" s="180"/>
      <c r="J12" s="180"/>
    </row>
    <row r="13" spans="1:11">
      <c r="A13" s="192" t="s">
        <v>104</v>
      </c>
      <c r="B13" s="192"/>
      <c r="C13" s="192"/>
      <c r="D13" s="192"/>
      <c r="E13" s="192"/>
      <c r="F13" s="192" t="s">
        <v>122</v>
      </c>
      <c r="G13" s="192"/>
      <c r="H13" s="192"/>
      <c r="I13" s="192"/>
      <c r="J13" s="192"/>
    </row>
    <row r="14" spans="1:11">
      <c r="A14" s="180" t="s">
        <v>126</v>
      </c>
      <c r="B14" s="180"/>
      <c r="C14" s="180"/>
      <c r="D14" s="180"/>
      <c r="E14" s="180"/>
      <c r="F14" s="180" t="s">
        <v>125</v>
      </c>
      <c r="G14" s="180"/>
      <c r="H14" s="180"/>
      <c r="I14" s="180"/>
      <c r="J14" s="180"/>
    </row>
    <row r="15" spans="1:11">
      <c r="A15" s="191" t="s">
        <v>28</v>
      </c>
      <c r="B15" s="191"/>
      <c r="C15" s="191"/>
      <c r="D15" s="191"/>
      <c r="E15" s="191"/>
      <c r="F15" s="191" t="s">
        <v>121</v>
      </c>
      <c r="G15" s="191"/>
      <c r="H15" s="191"/>
      <c r="I15" s="191"/>
      <c r="J15" s="191"/>
    </row>
    <row r="16" spans="1:11">
      <c r="A16" s="180" t="s">
        <v>41</v>
      </c>
      <c r="B16" s="180"/>
      <c r="C16" s="180"/>
      <c r="D16" s="180"/>
      <c r="E16" s="180"/>
      <c r="F16" s="180" t="s">
        <v>123</v>
      </c>
      <c r="G16" s="180"/>
      <c r="H16" s="180"/>
      <c r="I16" s="180"/>
      <c r="J16" s="180"/>
    </row>
    <row r="17" spans="1:10">
      <c r="A17" s="192" t="s">
        <v>105</v>
      </c>
      <c r="B17" s="192"/>
      <c r="C17" s="192"/>
      <c r="D17" s="192"/>
      <c r="E17" s="192"/>
      <c r="F17" s="192" t="s">
        <v>124</v>
      </c>
      <c r="G17" s="192"/>
      <c r="H17" s="192"/>
      <c r="I17" s="192"/>
      <c r="J17" s="192"/>
    </row>
    <row r="18" spans="1:10">
      <c r="A18" s="188" t="s">
        <v>127</v>
      </c>
      <c r="B18" s="188"/>
      <c r="C18" s="188"/>
      <c r="D18" s="188"/>
      <c r="E18" s="188"/>
      <c r="F18" s="180" t="s">
        <v>128</v>
      </c>
      <c r="G18" s="180"/>
      <c r="H18" s="180"/>
      <c r="I18" s="180"/>
      <c r="J18" s="180"/>
    </row>
  </sheetData>
  <mergeCells count="24">
    <mergeCell ref="A14:E14"/>
    <mergeCell ref="F14:J14"/>
    <mergeCell ref="A15:E15"/>
    <mergeCell ref="A16:E16"/>
    <mergeCell ref="A17:E17"/>
    <mergeCell ref="F15:J15"/>
    <mergeCell ref="F16:J16"/>
    <mergeCell ref="F17:J17"/>
    <mergeCell ref="F18:J18"/>
    <mergeCell ref="A1:J1"/>
    <mergeCell ref="A2:J2"/>
    <mergeCell ref="A3:A4"/>
    <mergeCell ref="B3:B4"/>
    <mergeCell ref="C3:D3"/>
    <mergeCell ref="E3:G3"/>
    <mergeCell ref="H3:J3"/>
    <mergeCell ref="A18:E18"/>
    <mergeCell ref="A9:B9"/>
    <mergeCell ref="A11:E11"/>
    <mergeCell ref="F11:J11"/>
    <mergeCell ref="A12:E12"/>
    <mergeCell ref="F12:J12"/>
    <mergeCell ref="A13:E13"/>
    <mergeCell ref="F13:J13"/>
  </mergeCells>
  <printOptions horizontalCentered="1"/>
  <pageMargins left="0.5" right="0.5" top="0.5" bottom="0" header="0" footer="0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DB7D4-6D21-45D0-B1A0-348C4DAF32BC}">
  <sheetPr>
    <pageSetUpPr fitToPage="1"/>
  </sheetPr>
  <dimension ref="A1:I20"/>
  <sheetViews>
    <sheetView tabSelected="1" workbookViewId="0">
      <selection sqref="A1:G20"/>
    </sheetView>
  </sheetViews>
  <sheetFormatPr defaultRowHeight="17.25"/>
  <cols>
    <col min="1" max="1" width="19.875" style="199" customWidth="1"/>
    <col min="2" max="2" width="17" style="199" customWidth="1"/>
    <col min="3" max="3" width="19.125" style="199" customWidth="1"/>
    <col min="4" max="4" width="15.875" style="199" customWidth="1"/>
    <col min="5" max="5" width="18.875" style="199" customWidth="1"/>
    <col min="6" max="6" width="19.125" style="199" customWidth="1"/>
    <col min="7" max="7" width="21.625" style="199" customWidth="1"/>
    <col min="8" max="16384" width="9" style="199"/>
  </cols>
  <sheetData>
    <row r="1" spans="1:9" ht="27.75">
      <c r="A1" s="220" t="s">
        <v>129</v>
      </c>
      <c r="B1" s="220"/>
      <c r="C1" s="220"/>
      <c r="D1" s="220"/>
      <c r="E1" s="220"/>
      <c r="F1" s="220"/>
      <c r="G1" s="220"/>
    </row>
    <row r="2" spans="1:9" ht="27.75">
      <c r="A2" s="220" t="s">
        <v>156</v>
      </c>
      <c r="B2" s="220"/>
      <c r="C2" s="220"/>
      <c r="D2" s="220"/>
      <c r="E2" s="220"/>
      <c r="F2" s="220"/>
      <c r="G2" s="220"/>
    </row>
    <row r="3" spans="1:9" ht="27.75">
      <c r="A3" s="221" t="s">
        <v>155</v>
      </c>
      <c r="B3" s="221"/>
      <c r="C3" s="221"/>
      <c r="D3" s="221"/>
      <c r="E3" s="221"/>
      <c r="F3" s="221"/>
      <c r="G3" s="221"/>
      <c r="I3" s="200"/>
    </row>
    <row r="4" spans="1:9" ht="27.75">
      <c r="A4" s="201" t="s">
        <v>130</v>
      </c>
      <c r="B4" s="202" t="s">
        <v>100</v>
      </c>
      <c r="C4" s="203"/>
      <c r="D4" s="202" t="s">
        <v>102</v>
      </c>
      <c r="E4" s="203"/>
      <c r="F4" s="204" t="s">
        <v>0</v>
      </c>
      <c r="G4" s="205"/>
    </row>
    <row r="5" spans="1:9" ht="27.75">
      <c r="A5" s="206"/>
      <c r="B5" s="207" t="s">
        <v>131</v>
      </c>
      <c r="C5" s="208"/>
      <c r="D5" s="207" t="s">
        <v>133</v>
      </c>
      <c r="E5" s="208"/>
      <c r="F5" s="209"/>
      <c r="G5" s="210"/>
    </row>
    <row r="6" spans="1:9" ht="27.75">
      <c r="A6" s="211"/>
      <c r="B6" s="212" t="s">
        <v>132</v>
      </c>
      <c r="C6" s="212" t="s">
        <v>21</v>
      </c>
      <c r="D6" s="212" t="s">
        <v>132</v>
      </c>
      <c r="E6" s="212" t="s">
        <v>21</v>
      </c>
      <c r="F6" s="212" t="s">
        <v>132</v>
      </c>
      <c r="G6" s="212" t="s">
        <v>21</v>
      </c>
    </row>
    <row r="7" spans="1:9" ht="27.75">
      <c r="A7" s="212" t="s">
        <v>134</v>
      </c>
      <c r="B7" s="212">
        <v>83</v>
      </c>
      <c r="C7" s="213">
        <v>34355</v>
      </c>
      <c r="D7" s="214">
        <v>1324</v>
      </c>
      <c r="E7" s="213">
        <v>854955</v>
      </c>
      <c r="F7" s="215">
        <f t="shared" ref="F7:G10" si="0">B7+D7</f>
        <v>1407</v>
      </c>
      <c r="G7" s="216">
        <f t="shared" si="0"/>
        <v>889310</v>
      </c>
    </row>
    <row r="8" spans="1:9" ht="27.75">
      <c r="A8" s="212" t="s">
        <v>135</v>
      </c>
      <c r="B8" s="212">
        <v>97</v>
      </c>
      <c r="C8" s="213">
        <v>78353.5</v>
      </c>
      <c r="D8" s="214">
        <v>3233</v>
      </c>
      <c r="E8" s="213">
        <v>6599202</v>
      </c>
      <c r="F8" s="215">
        <f t="shared" si="0"/>
        <v>3330</v>
      </c>
      <c r="G8" s="216">
        <f t="shared" si="0"/>
        <v>6677555.5</v>
      </c>
    </row>
    <row r="9" spans="1:9" ht="27.75">
      <c r="A9" s="217" t="s">
        <v>136</v>
      </c>
      <c r="B9" s="212">
        <v>60</v>
      </c>
      <c r="C9" s="213">
        <v>43912.5</v>
      </c>
      <c r="D9" s="214">
        <v>1483</v>
      </c>
      <c r="E9" s="213">
        <v>2944914</v>
      </c>
      <c r="F9" s="215">
        <f t="shared" si="0"/>
        <v>1543</v>
      </c>
      <c r="G9" s="216">
        <f t="shared" si="0"/>
        <v>2988826.5</v>
      </c>
    </row>
    <row r="10" spans="1:9" ht="27.75">
      <c r="A10" s="212" t="s">
        <v>0</v>
      </c>
      <c r="B10" s="212">
        <v>240</v>
      </c>
      <c r="C10" s="213">
        <v>156621</v>
      </c>
      <c r="D10" s="214">
        <v>6040</v>
      </c>
      <c r="E10" s="213">
        <v>10399071</v>
      </c>
      <c r="F10" s="215">
        <f t="shared" si="0"/>
        <v>6280</v>
      </c>
      <c r="G10" s="216">
        <f t="shared" si="0"/>
        <v>10555692</v>
      </c>
    </row>
    <row r="11" spans="1:9" ht="27.75">
      <c r="A11" s="218" t="s">
        <v>137</v>
      </c>
      <c r="B11" s="218"/>
      <c r="C11" s="218"/>
      <c r="D11" s="218"/>
      <c r="E11" s="218"/>
      <c r="F11" s="218"/>
      <c r="G11" s="218"/>
    </row>
    <row r="12" spans="1:9" ht="21.75">
      <c r="A12" s="219" t="s">
        <v>138</v>
      </c>
      <c r="B12" s="219"/>
      <c r="C12" s="219"/>
      <c r="D12" s="219"/>
      <c r="E12" s="219"/>
      <c r="F12" s="219"/>
      <c r="G12" s="219"/>
    </row>
    <row r="13" spans="1:9" ht="21.75">
      <c r="A13" s="219" t="s">
        <v>139</v>
      </c>
      <c r="B13" s="219"/>
      <c r="C13" s="219"/>
      <c r="D13" s="219"/>
      <c r="E13" s="219"/>
      <c r="F13" s="219"/>
      <c r="G13" s="219"/>
    </row>
    <row r="14" spans="1:9" ht="21.75">
      <c r="A14" s="219" t="s">
        <v>145</v>
      </c>
      <c r="B14" s="219"/>
      <c r="C14" s="219"/>
      <c r="D14" s="219"/>
      <c r="E14" s="219"/>
      <c r="F14" s="219"/>
      <c r="G14" s="219"/>
    </row>
    <row r="15" spans="1:9" ht="21.75">
      <c r="A15" s="219" t="s">
        <v>140</v>
      </c>
      <c r="B15" s="219"/>
      <c r="C15" s="219"/>
      <c r="D15" s="219"/>
      <c r="E15" s="219"/>
      <c r="F15" s="219"/>
      <c r="G15" s="219"/>
    </row>
    <row r="16" spans="1:9" ht="21.75">
      <c r="A16" s="219" t="s">
        <v>141</v>
      </c>
      <c r="B16" s="219"/>
      <c r="C16" s="219"/>
      <c r="D16" s="219"/>
      <c r="E16" s="219"/>
      <c r="F16" s="219"/>
      <c r="G16" s="219"/>
    </row>
    <row r="17" spans="1:7" ht="21.75">
      <c r="A17" s="219" t="s">
        <v>144</v>
      </c>
      <c r="B17" s="219"/>
      <c r="C17" s="219"/>
      <c r="D17" s="219"/>
      <c r="E17" s="219"/>
      <c r="F17" s="219"/>
      <c r="G17" s="219"/>
    </row>
    <row r="18" spans="1:7" ht="21.75">
      <c r="A18" s="219" t="s">
        <v>142</v>
      </c>
      <c r="B18" s="219"/>
      <c r="C18" s="219"/>
      <c r="D18" s="219"/>
      <c r="E18" s="219"/>
      <c r="F18" s="219"/>
      <c r="G18" s="219"/>
    </row>
    <row r="19" spans="1:7" ht="21.75">
      <c r="A19" s="219" t="s">
        <v>141</v>
      </c>
      <c r="B19" s="219"/>
      <c r="C19" s="219"/>
      <c r="D19" s="219"/>
      <c r="E19" s="219"/>
      <c r="F19" s="219"/>
      <c r="G19" s="219"/>
    </row>
    <row r="20" spans="1:7" ht="21.75">
      <c r="A20" s="219" t="s">
        <v>143</v>
      </c>
      <c r="B20" s="219"/>
      <c r="C20" s="219"/>
      <c r="D20" s="219"/>
      <c r="E20" s="219"/>
      <c r="F20" s="219"/>
      <c r="G20" s="219"/>
    </row>
  </sheetData>
  <mergeCells count="19">
    <mergeCell ref="A15:G15"/>
    <mergeCell ref="A1:G1"/>
    <mergeCell ref="A2:G2"/>
    <mergeCell ref="A3:G3"/>
    <mergeCell ref="A12:G12"/>
    <mergeCell ref="A13:G13"/>
    <mergeCell ref="A14:G14"/>
    <mergeCell ref="A11:G11"/>
    <mergeCell ref="A4:A6"/>
    <mergeCell ref="B4:C4"/>
    <mergeCell ref="B5:C5"/>
    <mergeCell ref="D4:E4"/>
    <mergeCell ref="D5:E5"/>
    <mergeCell ref="F4:G5"/>
    <mergeCell ref="A16:G16"/>
    <mergeCell ref="A17:G17"/>
    <mergeCell ref="A18:G18"/>
    <mergeCell ref="A19:G19"/>
    <mergeCell ref="A20:G20"/>
  </mergeCells>
  <phoneticPr fontId="34" type="noConversion"/>
  <pageMargins left="0.7" right="0.7" top="0.75" bottom="0.75" header="0.3" footer="0.3"/>
  <pageSetup paperSize="9" scale="9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D44F-7C3C-434B-A0DC-B3819E33F1D5}">
  <sheetPr>
    <pageSetUpPr fitToPage="1"/>
  </sheetPr>
  <dimension ref="A1:K18"/>
  <sheetViews>
    <sheetView view="pageBreakPreview" zoomScale="110" zoomScaleNormal="110" zoomScaleSheetLayoutView="110" workbookViewId="0">
      <selection activeCell="H30" sqref="H30"/>
    </sheetView>
  </sheetViews>
  <sheetFormatPr defaultColWidth="9" defaultRowHeight="24"/>
  <cols>
    <col min="1" max="1" width="6.75" style="4" customWidth="1"/>
    <col min="2" max="2" width="22.625" style="2" bestFit="1" customWidth="1"/>
    <col min="3" max="3" width="9.125" style="2" bestFit="1" customWidth="1"/>
    <col min="4" max="4" width="17" style="2" customWidth="1"/>
    <col min="5" max="5" width="13.375" style="2" customWidth="1"/>
    <col min="6" max="6" width="16.875" style="2" bestFit="1" customWidth="1"/>
    <col min="7" max="7" width="14.375" style="2" bestFit="1" customWidth="1"/>
    <col min="8" max="8" width="15.375" style="2" bestFit="1" customWidth="1"/>
    <col min="9" max="9" width="22" style="2" bestFit="1" customWidth="1"/>
    <col min="10" max="10" width="9" style="2" bestFit="1" customWidth="1"/>
    <col min="11" max="11" width="9" style="2"/>
    <col min="12" max="12" width="9.125" style="2" customWidth="1"/>
    <col min="13" max="16384" width="9" style="2"/>
  </cols>
  <sheetData>
    <row r="1" spans="1:11" ht="30.7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1" ht="30.75">
      <c r="A2" s="182" t="s">
        <v>47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30" customHeight="1">
      <c r="A3" s="183" t="s">
        <v>22</v>
      </c>
      <c r="B3" s="183" t="s">
        <v>3</v>
      </c>
      <c r="C3" s="185" t="s">
        <v>23</v>
      </c>
      <c r="D3" s="186"/>
      <c r="E3" s="185" t="s">
        <v>24</v>
      </c>
      <c r="F3" s="187"/>
      <c r="G3" s="186"/>
      <c r="H3" s="185" t="s">
        <v>25</v>
      </c>
      <c r="I3" s="187"/>
      <c r="J3" s="186"/>
    </row>
    <row r="4" spans="1:11" ht="46.5" customHeight="1">
      <c r="A4" s="184"/>
      <c r="B4" s="184"/>
      <c r="C4" s="6" t="s">
        <v>1</v>
      </c>
      <c r="D4" s="6" t="s">
        <v>21</v>
      </c>
      <c r="E4" s="6" t="s">
        <v>1</v>
      </c>
      <c r="F4" s="6" t="s">
        <v>21</v>
      </c>
      <c r="G4" s="6" t="s">
        <v>6</v>
      </c>
      <c r="H4" s="6" t="s">
        <v>1</v>
      </c>
      <c r="I4" s="6" t="s">
        <v>21</v>
      </c>
      <c r="J4" s="6" t="s">
        <v>6</v>
      </c>
    </row>
    <row r="5" spans="1:11" s="3" customFormat="1" ht="35.25" customHeight="1">
      <c r="A5" s="7">
        <v>1</v>
      </c>
      <c r="B5" s="8" t="s">
        <v>12</v>
      </c>
      <c r="C5" s="9">
        <v>263</v>
      </c>
      <c r="D5" s="10">
        <v>9000844.0500000007</v>
      </c>
      <c r="E5" s="11">
        <v>127</v>
      </c>
      <c r="F5" s="12">
        <v>6221989.8300000001</v>
      </c>
      <c r="G5" s="13">
        <f>F5/D5*100</f>
        <v>69.12673739747774</v>
      </c>
      <c r="H5" s="11">
        <v>130</v>
      </c>
      <c r="I5" s="12">
        <v>2582924.5499999998</v>
      </c>
      <c r="J5" s="14">
        <f>I5/D5*100</f>
        <v>28.696470416016144</v>
      </c>
    </row>
    <row r="6" spans="1:11" s="3" customFormat="1" ht="35.25" customHeight="1">
      <c r="A6" s="7">
        <v>2</v>
      </c>
      <c r="B6" s="8" t="s">
        <v>8</v>
      </c>
      <c r="C6" s="9">
        <v>12</v>
      </c>
      <c r="D6" s="10">
        <v>107060</v>
      </c>
      <c r="E6" s="15">
        <v>2</v>
      </c>
      <c r="F6" s="12">
        <v>33500</v>
      </c>
      <c r="G6" s="13">
        <f>F6/D6*100</f>
        <v>31.290864935550161</v>
      </c>
      <c r="H6" s="11">
        <v>10</v>
      </c>
      <c r="I6" s="12">
        <v>73560</v>
      </c>
      <c r="J6" s="14">
        <f>I6/D6*100</f>
        <v>68.709135064449839</v>
      </c>
    </row>
    <row r="7" spans="1:11" s="3" customFormat="1" ht="29.25" customHeight="1">
      <c r="A7" s="7">
        <v>3</v>
      </c>
      <c r="B7" s="8" t="s">
        <v>9</v>
      </c>
      <c r="C7" s="9">
        <v>176</v>
      </c>
      <c r="D7" s="16">
        <v>22083</v>
      </c>
      <c r="E7" s="16">
        <v>89</v>
      </c>
      <c r="F7" s="16">
        <v>10202.799999999999</v>
      </c>
      <c r="G7" s="13">
        <f>F7/D7*100</f>
        <v>46.202055880088757</v>
      </c>
      <c r="H7" s="45">
        <v>87</v>
      </c>
      <c r="I7" s="16">
        <v>11880.2</v>
      </c>
      <c r="J7" s="14">
        <v>0</v>
      </c>
      <c r="K7" s="44"/>
    </row>
    <row r="8" spans="1:11" s="3" customFormat="1" ht="35.25" customHeight="1">
      <c r="A8" s="7">
        <v>4</v>
      </c>
      <c r="B8" s="8" t="s">
        <v>10</v>
      </c>
      <c r="C8" s="9" t="s">
        <v>19</v>
      </c>
      <c r="D8" s="16" t="s">
        <v>19</v>
      </c>
      <c r="E8" s="16" t="s">
        <v>19</v>
      </c>
      <c r="F8" s="13" t="s">
        <v>19</v>
      </c>
      <c r="G8" s="13">
        <v>0</v>
      </c>
      <c r="H8" s="16" t="s">
        <v>19</v>
      </c>
      <c r="I8" s="16" t="s">
        <v>19</v>
      </c>
      <c r="J8" s="14">
        <v>0</v>
      </c>
    </row>
    <row r="9" spans="1:11" s="3" customFormat="1" ht="35.25" customHeight="1">
      <c r="A9" s="189" t="s">
        <v>0</v>
      </c>
      <c r="B9" s="190"/>
      <c r="C9" s="9">
        <f>SUM(C5:C8)</f>
        <v>451</v>
      </c>
      <c r="D9" s="10">
        <f>SUM(D5:D8)</f>
        <v>9129987.0500000007</v>
      </c>
      <c r="E9" s="11">
        <f>SUM(E5:E8)</f>
        <v>218</v>
      </c>
      <c r="F9" s="12">
        <f>SUM(F5:F8)</f>
        <v>6265692.6299999999</v>
      </c>
      <c r="G9" s="13">
        <f>F9/D9*100</f>
        <v>68.627617932930136</v>
      </c>
      <c r="H9" s="11">
        <f>SUM(H5:H8)</f>
        <v>227</v>
      </c>
      <c r="I9" s="12">
        <f>SUM(I5:I8)</f>
        <v>2668364.75</v>
      </c>
      <c r="J9" s="14">
        <f>I9/D9*100</f>
        <v>29.226380447056599</v>
      </c>
    </row>
    <row r="10" spans="1:11" ht="7.5" customHeight="1"/>
    <row r="11" spans="1:11">
      <c r="A11" s="191" t="s">
        <v>26</v>
      </c>
      <c r="B11" s="191"/>
      <c r="C11" s="191"/>
      <c r="D11" s="191"/>
      <c r="E11" s="191"/>
      <c r="F11" s="191" t="s">
        <v>27</v>
      </c>
      <c r="G11" s="191"/>
      <c r="H11" s="191"/>
      <c r="I11" s="191"/>
      <c r="J11" s="191"/>
    </row>
    <row r="12" spans="1:11">
      <c r="A12" s="180" t="s">
        <v>39</v>
      </c>
      <c r="B12" s="180"/>
      <c r="C12" s="180"/>
      <c r="D12" s="180"/>
      <c r="E12" s="180"/>
      <c r="F12" s="180" t="s">
        <v>44</v>
      </c>
      <c r="G12" s="180"/>
      <c r="H12" s="180"/>
      <c r="I12" s="180"/>
      <c r="J12" s="180"/>
    </row>
    <row r="13" spans="1:11">
      <c r="A13" s="192" t="s">
        <v>49</v>
      </c>
      <c r="B13" s="192"/>
      <c r="C13" s="192"/>
      <c r="D13" s="192"/>
      <c r="E13" s="192"/>
      <c r="F13" s="192" t="s">
        <v>45</v>
      </c>
      <c r="G13" s="192"/>
      <c r="H13" s="192"/>
      <c r="I13" s="192"/>
      <c r="J13" s="192"/>
    </row>
    <row r="14" spans="1:11">
      <c r="A14" s="180" t="s">
        <v>40</v>
      </c>
      <c r="B14" s="180"/>
      <c r="C14" s="180"/>
      <c r="D14" s="180"/>
      <c r="E14" s="180"/>
      <c r="F14" s="180" t="s">
        <v>46</v>
      </c>
      <c r="G14" s="180"/>
      <c r="H14" s="180"/>
      <c r="I14" s="180"/>
      <c r="J14" s="180"/>
    </row>
    <row r="15" spans="1:11">
      <c r="A15" s="191" t="s">
        <v>28</v>
      </c>
      <c r="B15" s="191"/>
      <c r="C15" s="191"/>
      <c r="D15" s="191"/>
      <c r="E15" s="191"/>
      <c r="F15" s="5"/>
    </row>
    <row r="16" spans="1:11">
      <c r="A16" s="180" t="s">
        <v>41</v>
      </c>
      <c r="B16" s="180"/>
      <c r="C16" s="180"/>
      <c r="D16" s="180"/>
      <c r="E16" s="180"/>
    </row>
    <row r="17" spans="1:5">
      <c r="A17" s="192" t="s">
        <v>42</v>
      </c>
      <c r="B17" s="192"/>
      <c r="C17" s="192"/>
      <c r="D17" s="192"/>
      <c r="E17" s="192"/>
    </row>
    <row r="18" spans="1:5">
      <c r="A18" s="180" t="s">
        <v>43</v>
      </c>
      <c r="B18" s="180"/>
      <c r="C18" s="180"/>
      <c r="D18" s="180"/>
      <c r="E18" s="180"/>
    </row>
  </sheetData>
  <mergeCells count="20">
    <mergeCell ref="A18:E18"/>
    <mergeCell ref="A9:B9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A16:E16"/>
    <mergeCell ref="A17:E17"/>
    <mergeCell ref="A1:J1"/>
    <mergeCell ref="A2:J2"/>
    <mergeCell ref="A3:A4"/>
    <mergeCell ref="B3:B4"/>
    <mergeCell ref="C3:D3"/>
    <mergeCell ref="E3:G3"/>
    <mergeCell ref="H3:J3"/>
  </mergeCells>
  <printOptions horizontalCentered="1"/>
  <pageMargins left="0.5" right="0.5" top="0.5" bottom="0" header="0" footer="0"/>
  <pageSetup paperSize="9"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F670-9635-4CFF-B459-14BB88C436BB}">
  <dimension ref="A3:J45"/>
  <sheetViews>
    <sheetView workbookViewId="0">
      <selection activeCell="A3" sqref="A3:J10"/>
    </sheetView>
  </sheetViews>
  <sheetFormatPr defaultColWidth="9.125" defaultRowHeight="18"/>
  <cols>
    <col min="1" max="1" width="6.875" style="91" customWidth="1"/>
    <col min="2" max="2" width="17.25" style="91" customWidth="1"/>
    <col min="3" max="3" width="16.25" style="91" customWidth="1"/>
    <col min="4" max="4" width="13.875" style="91" bestFit="1" customWidth="1"/>
    <col min="5" max="5" width="8.625" style="91" customWidth="1"/>
    <col min="6" max="6" width="16.125" style="91" customWidth="1"/>
    <col min="7" max="7" width="15.625" style="91" customWidth="1"/>
    <col min="8" max="8" width="8.75" style="91" customWidth="1"/>
    <col min="9" max="9" width="14.625" style="91" customWidth="1"/>
    <col min="10" max="10" width="13.875" style="91" customWidth="1"/>
    <col min="11" max="16384" width="9.125" style="91"/>
  </cols>
  <sheetData>
    <row r="3" spans="1:10" ht="18.75">
      <c r="A3" s="160" t="s">
        <v>90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8.75">
      <c r="A4" s="161" t="s">
        <v>89</v>
      </c>
      <c r="B4" s="161" t="s">
        <v>3</v>
      </c>
      <c r="C4" s="157" t="s">
        <v>91</v>
      </c>
      <c r="D4" s="158"/>
      <c r="E4" s="159"/>
      <c r="F4" s="157" t="s">
        <v>94</v>
      </c>
      <c r="G4" s="158"/>
      <c r="H4" s="159"/>
      <c r="I4" s="157" t="s">
        <v>95</v>
      </c>
      <c r="J4" s="159"/>
    </row>
    <row r="5" spans="1:10" ht="18.75">
      <c r="A5" s="162"/>
      <c r="B5" s="162"/>
      <c r="C5" s="85" t="s">
        <v>92</v>
      </c>
      <c r="D5" s="85" t="s">
        <v>93</v>
      </c>
      <c r="E5" s="85" t="s">
        <v>6</v>
      </c>
      <c r="F5" s="85" t="s">
        <v>92</v>
      </c>
      <c r="G5" s="85" t="s">
        <v>93</v>
      </c>
      <c r="H5" s="85" t="s">
        <v>6</v>
      </c>
      <c r="I5" s="85" t="s">
        <v>93</v>
      </c>
      <c r="J5" s="85" t="s">
        <v>6</v>
      </c>
    </row>
    <row r="6" spans="1:10" ht="21.75">
      <c r="A6" s="92">
        <v>1</v>
      </c>
      <c r="B6" s="86" t="s">
        <v>96</v>
      </c>
      <c r="C6" s="87">
        <v>139000000</v>
      </c>
      <c r="D6" s="88">
        <v>13055479.310000001</v>
      </c>
      <c r="E6" s="86"/>
      <c r="F6" s="89">
        <v>100000000</v>
      </c>
      <c r="G6" s="88">
        <v>109360934.81</v>
      </c>
      <c r="H6" s="90">
        <v>109.36</v>
      </c>
      <c r="I6" s="86"/>
      <c r="J6" s="86"/>
    </row>
    <row r="7" spans="1:10" ht="21.75">
      <c r="A7" s="92">
        <v>2</v>
      </c>
      <c r="B7" s="86" t="s">
        <v>97</v>
      </c>
      <c r="C7" s="87">
        <v>40000</v>
      </c>
      <c r="D7" s="88">
        <v>13769.95</v>
      </c>
      <c r="E7" s="86"/>
      <c r="F7" s="89">
        <v>90000000</v>
      </c>
      <c r="G7" s="88">
        <v>19834.939999999999</v>
      </c>
      <c r="H7" s="90">
        <v>22.04</v>
      </c>
      <c r="I7" s="86"/>
      <c r="J7" s="86"/>
    </row>
    <row r="8" spans="1:10" ht="21.75">
      <c r="A8" s="92">
        <v>3</v>
      </c>
      <c r="B8" s="86" t="s">
        <v>98</v>
      </c>
      <c r="C8" s="87">
        <v>4000000</v>
      </c>
      <c r="D8" s="88">
        <v>440792.25</v>
      </c>
      <c r="E8" s="86"/>
      <c r="F8" s="89">
        <v>4000000</v>
      </c>
      <c r="G8" s="88">
        <v>5538472.75</v>
      </c>
      <c r="H8" s="90">
        <v>138.46</v>
      </c>
      <c r="I8" s="86"/>
      <c r="J8" s="86"/>
    </row>
    <row r="9" spans="1:10" ht="21.75">
      <c r="A9" s="92">
        <v>4</v>
      </c>
      <c r="B9" s="86" t="s">
        <v>99</v>
      </c>
      <c r="C9" s="87">
        <v>24800000</v>
      </c>
      <c r="D9" s="88">
        <v>8165957.54</v>
      </c>
      <c r="E9" s="86"/>
      <c r="F9" s="89">
        <v>13200000</v>
      </c>
      <c r="G9" s="88">
        <v>13593180.25</v>
      </c>
      <c r="H9" s="90">
        <v>102.98</v>
      </c>
      <c r="I9" s="86"/>
      <c r="J9" s="86"/>
    </row>
    <row r="10" spans="1:10" ht="18.75">
      <c r="A10" s="93"/>
      <c r="B10" s="85" t="s">
        <v>0</v>
      </c>
      <c r="C10" s="86"/>
      <c r="D10" s="86"/>
      <c r="E10" s="86"/>
      <c r="F10" s="86"/>
      <c r="G10" s="86"/>
      <c r="H10" s="86"/>
      <c r="I10" s="86"/>
      <c r="J10" s="86"/>
    </row>
    <row r="11" spans="1:10" ht="18.75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8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18.75">
      <c r="A13" s="194" t="s">
        <v>89</v>
      </c>
      <c r="B13" s="194" t="s">
        <v>3</v>
      </c>
      <c r="C13" s="96" t="s">
        <v>91</v>
      </c>
      <c r="D13" s="97"/>
      <c r="E13" s="98"/>
      <c r="F13" s="196" t="s">
        <v>94</v>
      </c>
      <c r="G13" s="197"/>
      <c r="H13" s="198"/>
      <c r="I13" s="196" t="s">
        <v>95</v>
      </c>
      <c r="J13" s="198"/>
    </row>
    <row r="14" spans="1:10" ht="18.75">
      <c r="A14" s="195"/>
      <c r="B14" s="195"/>
      <c r="C14" s="99" t="s">
        <v>92</v>
      </c>
      <c r="D14" s="99" t="s">
        <v>93</v>
      </c>
      <c r="E14" s="99" t="s">
        <v>6</v>
      </c>
      <c r="F14" s="99" t="s">
        <v>92</v>
      </c>
      <c r="G14" s="99" t="s">
        <v>93</v>
      </c>
      <c r="H14" s="99" t="s">
        <v>6</v>
      </c>
      <c r="I14" s="99" t="s">
        <v>93</v>
      </c>
      <c r="J14" s="99" t="s">
        <v>6</v>
      </c>
    </row>
    <row r="15" spans="1:10" ht="21.75">
      <c r="A15" s="100">
        <v>1</v>
      </c>
      <c r="B15" s="101" t="s">
        <v>96</v>
      </c>
      <c r="C15" s="102">
        <v>20850000</v>
      </c>
      <c r="D15" s="103">
        <v>13055479.310000001</v>
      </c>
      <c r="E15" s="101">
        <v>62.62</v>
      </c>
      <c r="F15" s="104">
        <v>15000000</v>
      </c>
      <c r="G15" s="103">
        <v>5346210.96</v>
      </c>
      <c r="H15" s="105">
        <v>35.65</v>
      </c>
      <c r="I15" s="101"/>
      <c r="J15" s="101"/>
    </row>
    <row r="16" spans="1:10" ht="21.75">
      <c r="A16" s="100">
        <v>2</v>
      </c>
      <c r="B16" s="101" t="s">
        <v>97</v>
      </c>
      <c r="C16" s="102">
        <v>6000</v>
      </c>
      <c r="D16" s="103">
        <v>13769.95</v>
      </c>
      <c r="E16" s="101"/>
      <c r="F16" s="104"/>
      <c r="G16" s="103">
        <v>3608.32</v>
      </c>
      <c r="H16" s="105"/>
      <c r="I16" s="101"/>
      <c r="J16" s="101"/>
    </row>
    <row r="17" spans="1:10" ht="21.75">
      <c r="A17" s="100">
        <v>3</v>
      </c>
      <c r="B17" s="101" t="s">
        <v>98</v>
      </c>
      <c r="C17" s="102">
        <v>600000</v>
      </c>
      <c r="D17" s="103">
        <v>440792.25</v>
      </c>
      <c r="E17" s="101"/>
      <c r="F17" s="104"/>
      <c r="G17" s="103">
        <v>5194817.75</v>
      </c>
      <c r="H17" s="105"/>
      <c r="I17" s="101"/>
      <c r="J17" s="101"/>
    </row>
    <row r="18" spans="1:10" ht="21.75">
      <c r="A18" s="100">
        <v>4</v>
      </c>
      <c r="B18" s="101" t="s">
        <v>99</v>
      </c>
      <c r="C18" s="102">
        <v>3720000</v>
      </c>
      <c r="D18" s="103">
        <v>8165957.54</v>
      </c>
      <c r="E18" s="101"/>
      <c r="F18" s="104"/>
      <c r="G18" s="103">
        <v>7916958.1100000003</v>
      </c>
      <c r="H18" s="105"/>
      <c r="I18" s="101"/>
      <c r="J18" s="101"/>
    </row>
    <row r="19" spans="1:10" ht="18.75">
      <c r="A19" s="94"/>
      <c r="B19" s="99" t="s">
        <v>0</v>
      </c>
      <c r="C19" s="101"/>
      <c r="D19" s="101"/>
      <c r="E19" s="101"/>
      <c r="F19" s="101"/>
      <c r="G19" s="101"/>
      <c r="H19" s="101"/>
      <c r="I19" s="101"/>
      <c r="J19" s="101"/>
    </row>
    <row r="20" spans="1:10" ht="18.75">
      <c r="A20" s="94"/>
      <c r="B20" s="95"/>
      <c r="C20" s="94"/>
      <c r="D20" s="94"/>
      <c r="E20" s="94"/>
      <c r="F20" s="94"/>
      <c r="G20" s="94"/>
      <c r="H20" s="94"/>
      <c r="I20" s="94"/>
      <c r="J20" s="94"/>
    </row>
    <row r="21" spans="1:10" ht="18.75">
      <c r="A21" s="94"/>
      <c r="B21" s="95"/>
      <c r="C21" s="94"/>
      <c r="D21" s="94"/>
      <c r="E21" s="94"/>
      <c r="F21" s="94"/>
      <c r="G21" s="94"/>
      <c r="H21" s="94"/>
      <c r="I21" s="94"/>
      <c r="J21" s="94"/>
    </row>
    <row r="22" spans="1:10" ht="18.75">
      <c r="A22" s="94"/>
      <c r="B22" s="95"/>
      <c r="C22" s="94"/>
      <c r="D22" s="94"/>
      <c r="E22" s="94"/>
      <c r="F22" s="94"/>
      <c r="G22" s="94"/>
      <c r="H22" s="94"/>
      <c r="I22" s="94"/>
      <c r="J22" s="94"/>
    </row>
    <row r="23" spans="1:10" ht="18.75">
      <c r="A23" s="94"/>
      <c r="B23" s="95"/>
      <c r="C23" s="94"/>
      <c r="D23" s="94"/>
      <c r="E23" s="94"/>
      <c r="F23" s="94"/>
      <c r="G23" s="94"/>
      <c r="H23" s="94"/>
      <c r="I23" s="94"/>
      <c r="J23" s="94"/>
    </row>
    <row r="24" spans="1:10" ht="18.75">
      <c r="A24" s="94"/>
      <c r="B24" s="95"/>
      <c r="C24" s="94"/>
      <c r="D24" s="94"/>
      <c r="E24" s="94"/>
      <c r="F24" s="94"/>
      <c r="G24" s="94"/>
      <c r="H24" s="94"/>
      <c r="I24" s="94"/>
      <c r="J24" s="94"/>
    </row>
    <row r="25" spans="1:10" ht="18.75">
      <c r="A25" s="94"/>
      <c r="B25" s="95"/>
      <c r="C25" s="94"/>
      <c r="D25" s="94"/>
      <c r="E25" s="94"/>
      <c r="F25" s="94"/>
      <c r="G25" s="94"/>
      <c r="H25" s="94"/>
      <c r="I25" s="94"/>
      <c r="J25" s="94"/>
    </row>
    <row r="26" spans="1:10" ht="18.75">
      <c r="A26" s="94"/>
      <c r="B26" s="95"/>
      <c r="C26" s="94"/>
      <c r="D26" s="94"/>
      <c r="E26" s="94"/>
      <c r="F26" s="94"/>
      <c r="G26" s="94"/>
      <c r="H26" s="94"/>
      <c r="I26" s="94"/>
      <c r="J26" s="94"/>
    </row>
    <row r="27" spans="1:10" ht="18.7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8.75">
      <c r="A28" s="160" t="s">
        <v>100</v>
      </c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18.75">
      <c r="A29" s="194" t="s">
        <v>89</v>
      </c>
      <c r="B29" s="194" t="s">
        <v>3</v>
      </c>
      <c r="C29" s="196" t="s">
        <v>101</v>
      </c>
      <c r="D29" s="197"/>
      <c r="E29" s="198"/>
      <c r="F29" s="196" t="s">
        <v>94</v>
      </c>
      <c r="G29" s="197"/>
      <c r="H29" s="198"/>
      <c r="I29" s="196" t="s">
        <v>95</v>
      </c>
      <c r="J29" s="198"/>
    </row>
    <row r="30" spans="1:10" ht="18.75">
      <c r="A30" s="195"/>
      <c r="B30" s="195"/>
      <c r="C30" s="99" t="s">
        <v>92</v>
      </c>
      <c r="D30" s="99" t="s">
        <v>93</v>
      </c>
      <c r="E30" s="99" t="s">
        <v>6</v>
      </c>
      <c r="F30" s="99" t="s">
        <v>92</v>
      </c>
      <c r="G30" s="99" t="s">
        <v>93</v>
      </c>
      <c r="H30" s="99" t="s">
        <v>6</v>
      </c>
      <c r="I30" s="99" t="s">
        <v>93</v>
      </c>
      <c r="J30" s="99" t="s">
        <v>6</v>
      </c>
    </row>
    <row r="31" spans="1:10" ht="21.75">
      <c r="A31" s="100">
        <v>1</v>
      </c>
      <c r="B31" s="101" t="s">
        <v>96</v>
      </c>
      <c r="C31" s="102">
        <v>6950000</v>
      </c>
      <c r="D31" s="103"/>
      <c r="E31" s="101"/>
      <c r="F31" s="104"/>
      <c r="G31" s="103">
        <v>5000000</v>
      </c>
      <c r="H31" s="105"/>
      <c r="I31" s="101"/>
      <c r="J31" s="101"/>
    </row>
    <row r="32" spans="1:10" ht="21.75">
      <c r="A32" s="100">
        <v>2</v>
      </c>
      <c r="B32" s="101" t="s">
        <v>97</v>
      </c>
      <c r="C32" s="102">
        <v>2000</v>
      </c>
      <c r="D32" s="103"/>
      <c r="E32" s="101"/>
      <c r="F32" s="104"/>
      <c r="G32" s="103">
        <v>4500</v>
      </c>
      <c r="H32" s="105"/>
      <c r="I32" s="101"/>
      <c r="J32" s="101"/>
    </row>
    <row r="33" spans="1:10" ht="21.75">
      <c r="A33" s="100">
        <v>3</v>
      </c>
      <c r="B33" s="101" t="s">
        <v>98</v>
      </c>
      <c r="C33" s="102">
        <v>200000</v>
      </c>
      <c r="D33" s="103"/>
      <c r="E33" s="101"/>
      <c r="F33" s="104"/>
      <c r="G33" s="103">
        <v>200000</v>
      </c>
      <c r="H33" s="105"/>
      <c r="I33" s="101"/>
      <c r="J33" s="101"/>
    </row>
    <row r="34" spans="1:10" ht="21.75">
      <c r="A34" s="100">
        <v>4</v>
      </c>
      <c r="B34" s="101" t="s">
        <v>99</v>
      </c>
      <c r="C34" s="102">
        <v>1240000</v>
      </c>
      <c r="D34" s="103"/>
      <c r="E34" s="101"/>
      <c r="F34" s="104"/>
      <c r="G34" s="103">
        <v>660000</v>
      </c>
      <c r="H34" s="105"/>
      <c r="I34" s="101"/>
      <c r="J34" s="101"/>
    </row>
    <row r="35" spans="1:10" ht="21.75">
      <c r="A35" s="94"/>
      <c r="B35" s="99" t="s">
        <v>0</v>
      </c>
      <c r="C35" s="104">
        <v>8392000</v>
      </c>
      <c r="D35" s="101"/>
      <c r="E35" s="101"/>
      <c r="F35" s="101"/>
      <c r="G35" s="104">
        <v>5864500</v>
      </c>
      <c r="H35" s="101"/>
      <c r="I35" s="101"/>
      <c r="J35" s="101"/>
    </row>
    <row r="36" spans="1:10" ht="18.75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18.75">
      <c r="A37" s="160" t="s">
        <v>102</v>
      </c>
      <c r="B37" s="160"/>
      <c r="C37" s="160"/>
      <c r="D37" s="160"/>
      <c r="E37" s="160"/>
      <c r="F37" s="160"/>
      <c r="G37" s="160"/>
      <c r="H37" s="160"/>
      <c r="I37" s="160"/>
      <c r="J37" s="160"/>
    </row>
    <row r="38" spans="1:10" ht="18.75">
      <c r="A38" s="194" t="s">
        <v>89</v>
      </c>
      <c r="B38" s="194" t="s">
        <v>3</v>
      </c>
      <c r="C38" s="196" t="s">
        <v>101</v>
      </c>
      <c r="D38" s="197"/>
      <c r="E38" s="198"/>
      <c r="F38" s="196" t="s">
        <v>94</v>
      </c>
      <c r="G38" s="197"/>
      <c r="H38" s="198"/>
      <c r="I38" s="196" t="s">
        <v>95</v>
      </c>
      <c r="J38" s="198"/>
    </row>
    <row r="39" spans="1:10" ht="18.75">
      <c r="A39" s="195"/>
      <c r="B39" s="195"/>
      <c r="C39" s="99" t="s">
        <v>92</v>
      </c>
      <c r="D39" s="99" t="s">
        <v>93</v>
      </c>
      <c r="E39" s="99" t="s">
        <v>6</v>
      </c>
      <c r="F39" s="99" t="s">
        <v>92</v>
      </c>
      <c r="G39" s="99" t="s">
        <v>93</v>
      </c>
      <c r="H39" s="99" t="s">
        <v>6</v>
      </c>
      <c r="I39" s="99" t="s">
        <v>93</v>
      </c>
      <c r="J39" s="99" t="s">
        <v>6</v>
      </c>
    </row>
    <row r="40" spans="1:10" ht="21.75">
      <c r="A40" s="100">
        <v>1</v>
      </c>
      <c r="B40" s="101" t="s">
        <v>96</v>
      </c>
      <c r="C40" s="102">
        <v>13900000</v>
      </c>
      <c r="D40" s="103"/>
      <c r="E40" s="101"/>
      <c r="F40" s="104"/>
      <c r="G40" s="103">
        <v>10000000</v>
      </c>
      <c r="H40" s="105"/>
      <c r="I40" s="101"/>
      <c r="J40" s="101"/>
    </row>
    <row r="41" spans="1:10" ht="21.75">
      <c r="A41" s="100">
        <v>2</v>
      </c>
      <c r="B41" s="101" t="s">
        <v>97</v>
      </c>
      <c r="C41" s="102">
        <v>4000</v>
      </c>
      <c r="D41" s="103"/>
      <c r="E41" s="101"/>
      <c r="F41" s="104"/>
      <c r="G41" s="103">
        <v>9000</v>
      </c>
      <c r="H41" s="105"/>
      <c r="I41" s="101"/>
      <c r="J41" s="101"/>
    </row>
    <row r="42" spans="1:10" ht="21.75">
      <c r="A42" s="100">
        <v>3</v>
      </c>
      <c r="B42" s="101" t="s">
        <v>98</v>
      </c>
      <c r="C42" s="102">
        <v>400000</v>
      </c>
      <c r="D42" s="103"/>
      <c r="E42" s="101"/>
      <c r="F42" s="104"/>
      <c r="G42" s="103">
        <v>400000</v>
      </c>
      <c r="H42" s="105"/>
      <c r="I42" s="101"/>
      <c r="J42" s="101"/>
    </row>
    <row r="43" spans="1:10" ht="21.75">
      <c r="A43" s="100">
        <v>4</v>
      </c>
      <c r="B43" s="101" t="s">
        <v>99</v>
      </c>
      <c r="C43" s="102">
        <v>2480000</v>
      </c>
      <c r="D43" s="103"/>
      <c r="E43" s="101"/>
      <c r="F43" s="104"/>
      <c r="G43" s="103">
        <v>1320000</v>
      </c>
      <c r="H43" s="105"/>
      <c r="I43" s="101"/>
      <c r="J43" s="101"/>
    </row>
    <row r="44" spans="1:10" ht="21.75">
      <c r="A44" s="94"/>
      <c r="B44" s="99" t="s">
        <v>0</v>
      </c>
      <c r="C44" s="104">
        <v>16784000</v>
      </c>
      <c r="D44" s="101"/>
      <c r="E44" s="101"/>
      <c r="F44" s="101"/>
      <c r="G44" s="104">
        <v>11729000</v>
      </c>
      <c r="H44" s="101"/>
      <c r="I44" s="101"/>
      <c r="J44" s="101"/>
    </row>
    <row r="45" spans="1:10" ht="18.75">
      <c r="A45" s="94"/>
      <c r="B45" s="94"/>
      <c r="C45" s="94"/>
      <c r="D45" s="94"/>
      <c r="E45" s="94"/>
      <c r="F45" s="94"/>
      <c r="G45" s="94"/>
      <c r="H45" s="94"/>
      <c r="I45" s="94"/>
      <c r="J45" s="94"/>
    </row>
  </sheetData>
  <mergeCells count="23">
    <mergeCell ref="A38:A39"/>
    <mergeCell ref="B38:B39"/>
    <mergeCell ref="C38:E38"/>
    <mergeCell ref="F38:H38"/>
    <mergeCell ref="I38:J38"/>
    <mergeCell ref="A37:J37"/>
    <mergeCell ref="A12:J12"/>
    <mergeCell ref="A13:A14"/>
    <mergeCell ref="B13:B14"/>
    <mergeCell ref="F13:H13"/>
    <mergeCell ref="I13:J13"/>
    <mergeCell ref="A28:J28"/>
    <mergeCell ref="A29:A30"/>
    <mergeCell ref="B29:B30"/>
    <mergeCell ref="C29:E29"/>
    <mergeCell ref="F29:H29"/>
    <mergeCell ref="I29:J29"/>
    <mergeCell ref="A3:J3"/>
    <mergeCell ref="A4:A5"/>
    <mergeCell ref="B4:B5"/>
    <mergeCell ref="C4:E4"/>
    <mergeCell ref="F4:H4"/>
    <mergeCell ref="I4:J4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C767-30B7-4EF9-8058-899791471DDF}">
  <dimension ref="A1:F8"/>
  <sheetViews>
    <sheetView workbookViewId="0">
      <selection activeCell="H5" sqref="H5"/>
    </sheetView>
  </sheetViews>
  <sheetFormatPr defaultRowHeight="14.25"/>
  <cols>
    <col min="2" max="2" width="21.125" customWidth="1"/>
    <col min="3" max="3" width="17.875" customWidth="1"/>
    <col min="4" max="4" width="0.125" hidden="1" customWidth="1"/>
    <col min="5" max="5" width="15.375" customWidth="1"/>
  </cols>
  <sheetData>
    <row r="1" spans="1:6" ht="24">
      <c r="A1" s="130" t="s">
        <v>2</v>
      </c>
      <c r="B1" s="130" t="s">
        <v>3</v>
      </c>
      <c r="C1" s="131" t="s">
        <v>36</v>
      </c>
      <c r="D1" s="131"/>
      <c r="E1" s="131"/>
      <c r="F1" s="131"/>
    </row>
    <row r="2" spans="1:6" ht="48">
      <c r="A2" s="130"/>
      <c r="B2" s="130"/>
      <c r="C2" s="29" t="s">
        <v>4</v>
      </c>
      <c r="D2" s="29"/>
      <c r="E2" s="29" t="s">
        <v>5</v>
      </c>
      <c r="F2" s="29" t="s">
        <v>11</v>
      </c>
    </row>
    <row r="3" spans="1:6" ht="33" customHeight="1">
      <c r="A3" s="30">
        <v>1</v>
      </c>
      <c r="B3" s="31" t="s">
        <v>8</v>
      </c>
      <c r="C3" s="54">
        <v>4000000</v>
      </c>
    </row>
    <row r="4" spans="1:6" ht="24">
      <c r="A4" s="30">
        <v>2</v>
      </c>
      <c r="B4" s="31" t="s">
        <v>9</v>
      </c>
      <c r="C4" s="55">
        <v>90000</v>
      </c>
    </row>
    <row r="5" spans="1:6" ht="24">
      <c r="A5" s="30">
        <v>3</v>
      </c>
      <c r="B5" s="31" t="s">
        <v>10</v>
      </c>
      <c r="C5" s="55">
        <v>13200000</v>
      </c>
    </row>
    <row r="6" spans="1:6" ht="30.75" customHeight="1">
      <c r="A6" s="47">
        <v>4</v>
      </c>
      <c r="B6" s="48" t="s">
        <v>12</v>
      </c>
      <c r="C6" s="56">
        <v>100000000</v>
      </c>
    </row>
    <row r="7" spans="1:6" ht="24">
      <c r="A7" s="49" t="s">
        <v>0</v>
      </c>
      <c r="B7" s="46"/>
      <c r="C7" s="53">
        <v>117290000</v>
      </c>
    </row>
    <row r="8" spans="1:6">
      <c r="A8" s="50"/>
      <c r="B8" s="51"/>
      <c r="C8" s="52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4444-D48A-41F1-982C-718CC8021F0E}">
  <dimension ref="A2:E9"/>
  <sheetViews>
    <sheetView workbookViewId="0">
      <selection activeCell="H7" sqref="H7"/>
    </sheetView>
  </sheetViews>
  <sheetFormatPr defaultRowHeight="14.25"/>
  <cols>
    <col min="2" max="2" width="29" customWidth="1"/>
    <col min="3" max="3" width="37.25" customWidth="1"/>
    <col min="4" max="4" width="25.875" customWidth="1"/>
    <col min="5" max="5" width="21.375" customWidth="1"/>
  </cols>
  <sheetData>
    <row r="2" spans="1:5" ht="61.5" customHeight="1">
      <c r="A2" s="135" t="s">
        <v>51</v>
      </c>
      <c r="B2" s="136"/>
      <c r="C2" s="136"/>
      <c r="D2" s="136"/>
      <c r="E2" s="136"/>
    </row>
    <row r="3" spans="1:5" ht="24">
      <c r="A3" s="130" t="s">
        <v>2</v>
      </c>
      <c r="B3" s="130" t="s">
        <v>3</v>
      </c>
      <c r="C3" s="131" t="s">
        <v>50</v>
      </c>
      <c r="D3" s="131"/>
      <c r="E3" s="131"/>
    </row>
    <row r="4" spans="1:5" ht="57.75" customHeight="1">
      <c r="A4" s="130"/>
      <c r="B4" s="130"/>
      <c r="C4" s="58" t="s">
        <v>4</v>
      </c>
      <c r="D4" s="58" t="s">
        <v>5</v>
      </c>
      <c r="E4" s="29" t="s">
        <v>11</v>
      </c>
    </row>
    <row r="5" spans="1:5" ht="33.75" customHeight="1">
      <c r="A5" s="30">
        <v>1</v>
      </c>
      <c r="B5" s="31" t="s">
        <v>8</v>
      </c>
      <c r="C5" s="59">
        <v>4000000</v>
      </c>
      <c r="D5" s="59">
        <v>5538472.75</v>
      </c>
      <c r="E5" s="37">
        <f>D5*100/C5</f>
        <v>138.46181874999999</v>
      </c>
    </row>
    <row r="6" spans="1:5" ht="33.75" customHeight="1">
      <c r="A6" s="30">
        <v>2</v>
      </c>
      <c r="B6" s="31" t="s">
        <v>9</v>
      </c>
      <c r="C6" s="59">
        <v>90000</v>
      </c>
      <c r="D6" s="59">
        <v>19834.939999999999</v>
      </c>
      <c r="E6" s="37">
        <f>D6*100/C6</f>
        <v>22.038822222222219</v>
      </c>
    </row>
    <row r="7" spans="1:5" ht="36" customHeight="1">
      <c r="A7" s="30">
        <v>3</v>
      </c>
      <c r="B7" s="31" t="s">
        <v>10</v>
      </c>
      <c r="C7" s="59">
        <v>13200000</v>
      </c>
      <c r="D7" s="59">
        <v>13593180.85</v>
      </c>
      <c r="E7" s="37">
        <f>D7*100/C7</f>
        <v>102.9786428030303</v>
      </c>
    </row>
    <row r="8" spans="1:5" ht="37.5" customHeight="1">
      <c r="A8" s="30">
        <v>4</v>
      </c>
      <c r="B8" s="31" t="s">
        <v>12</v>
      </c>
      <c r="C8" s="59">
        <v>100000000</v>
      </c>
      <c r="D8" s="59">
        <v>109360994.81</v>
      </c>
      <c r="E8" s="37">
        <f>D8*100/C8</f>
        <v>109.36099480999999</v>
      </c>
    </row>
    <row r="9" spans="1:5" ht="34.5" customHeight="1">
      <c r="A9" s="128" t="s">
        <v>0</v>
      </c>
      <c r="B9" s="129"/>
      <c r="C9" s="60">
        <v>117290000</v>
      </c>
      <c r="D9" s="60">
        <f>SUM(D5:D8)</f>
        <v>128512483.34999999</v>
      </c>
      <c r="E9" s="57">
        <f>D9*100/C9</f>
        <v>109.56815018330633</v>
      </c>
    </row>
  </sheetData>
  <mergeCells count="5">
    <mergeCell ref="A3:A4"/>
    <mergeCell ref="B3:B4"/>
    <mergeCell ref="C3:E3"/>
    <mergeCell ref="A9:B9"/>
    <mergeCell ref="A2:E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7B63-F4DD-4729-859D-573B2B5A8E6F}">
  <dimension ref="A2:H15"/>
  <sheetViews>
    <sheetView topLeftCell="A10" workbookViewId="0">
      <selection activeCell="K7" sqref="K7"/>
    </sheetView>
  </sheetViews>
  <sheetFormatPr defaultColWidth="9.125" defaultRowHeight="23.25"/>
  <cols>
    <col min="1" max="1" width="31.25" style="119" customWidth="1"/>
    <col min="2" max="2" width="34.125" style="119" customWidth="1"/>
    <col min="3" max="3" width="33.25" style="119" customWidth="1"/>
    <col min="4" max="4" width="24.25" style="119" customWidth="1"/>
    <col min="5" max="8" width="9.125" style="119" hidden="1" customWidth="1"/>
    <col min="9" max="16384" width="9.125" style="119"/>
  </cols>
  <sheetData>
    <row r="2" spans="1:8">
      <c r="A2" s="139" t="s">
        <v>146</v>
      </c>
      <c r="B2" s="139"/>
      <c r="C2" s="139"/>
      <c r="D2" s="139"/>
      <c r="E2" s="139"/>
      <c r="F2" s="139"/>
      <c r="G2" s="139"/>
      <c r="H2" s="139"/>
    </row>
    <row r="3" spans="1:8">
      <c r="A3" s="139" t="s">
        <v>147</v>
      </c>
      <c r="B3" s="139"/>
      <c r="C3" s="139"/>
      <c r="D3" s="139"/>
      <c r="E3" s="139"/>
      <c r="F3" s="139"/>
      <c r="G3" s="139"/>
      <c r="H3" s="139"/>
    </row>
    <row r="4" spans="1:8">
      <c r="A4" s="139" t="s">
        <v>149</v>
      </c>
      <c r="B4" s="139"/>
      <c r="C4" s="139"/>
      <c r="D4" s="139"/>
      <c r="E4" s="139"/>
      <c r="F4" s="139"/>
      <c r="G4" s="139"/>
      <c r="H4" s="139"/>
    </row>
    <row r="5" spans="1:8">
      <c r="A5" s="139" t="s">
        <v>148</v>
      </c>
      <c r="B5" s="139"/>
      <c r="C5" s="139"/>
      <c r="D5" s="139"/>
      <c r="E5" s="139"/>
      <c r="F5" s="139"/>
      <c r="G5" s="139"/>
      <c r="H5" s="139"/>
    </row>
    <row r="7" spans="1:8">
      <c r="A7" s="121" t="s">
        <v>150</v>
      </c>
      <c r="B7" s="121" t="s">
        <v>100</v>
      </c>
      <c r="C7" s="121" t="s">
        <v>102</v>
      </c>
      <c r="D7" s="137" t="s">
        <v>0</v>
      </c>
    </row>
    <row r="8" spans="1:8">
      <c r="A8" s="120"/>
      <c r="B8" s="122" t="s">
        <v>131</v>
      </c>
      <c r="C8" s="122" t="s">
        <v>133</v>
      </c>
      <c r="D8" s="138"/>
    </row>
    <row r="9" spans="1:8">
      <c r="A9" s="123" t="s">
        <v>151</v>
      </c>
      <c r="B9" s="126"/>
      <c r="C9" s="126"/>
      <c r="D9" s="126"/>
    </row>
    <row r="10" spans="1:8">
      <c r="A10" s="124" t="s">
        <v>152</v>
      </c>
      <c r="B10" s="127"/>
      <c r="C10" s="127"/>
      <c r="D10" s="127"/>
    </row>
    <row r="11" spans="1:8">
      <c r="A11" s="120"/>
      <c r="B11" s="120"/>
      <c r="C11" s="120"/>
      <c r="D11" s="120"/>
    </row>
    <row r="12" spans="1:8">
      <c r="A12" s="123" t="s">
        <v>153</v>
      </c>
      <c r="B12" s="126"/>
      <c r="C12" s="126"/>
      <c r="D12" s="126"/>
    </row>
    <row r="13" spans="1:8">
      <c r="A13" s="124" t="s">
        <v>154</v>
      </c>
      <c r="B13" s="127"/>
      <c r="C13" s="127"/>
      <c r="D13" s="127"/>
    </row>
    <row r="14" spans="1:8">
      <c r="A14" s="120"/>
      <c r="B14" s="120"/>
      <c r="C14" s="120"/>
      <c r="D14" s="120"/>
    </row>
    <row r="15" spans="1:8">
      <c r="A15" s="125" t="s">
        <v>0</v>
      </c>
      <c r="B15" s="118"/>
      <c r="C15" s="118"/>
      <c r="D15" s="118"/>
    </row>
  </sheetData>
  <mergeCells count="5">
    <mergeCell ref="D7:D8"/>
    <mergeCell ref="A2:H2"/>
    <mergeCell ref="A3:H3"/>
    <mergeCell ref="A4:H4"/>
    <mergeCell ref="A5:H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E73F-80AA-4F6C-A5CA-4C9F064771C3}">
  <dimension ref="A1"/>
  <sheetViews>
    <sheetView workbookViewId="0">
      <selection activeCell="K12" sqref="K12"/>
    </sheetView>
  </sheetViews>
  <sheetFormatPr defaultRowHeight="14.25"/>
  <cols>
    <col min="1" max="1" width="13.1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AC0F-3E3C-4861-A336-A67C2C51A02B}">
  <dimension ref="A1:N9"/>
  <sheetViews>
    <sheetView workbookViewId="0">
      <selection activeCell="H12" sqref="H12"/>
    </sheetView>
  </sheetViews>
  <sheetFormatPr defaultColWidth="9.125" defaultRowHeight="20.25"/>
  <cols>
    <col min="1" max="1" width="12.375" style="61" customWidth="1"/>
    <col min="2" max="2" width="8.25" style="61" customWidth="1"/>
    <col min="3" max="3" width="8.625" style="61" customWidth="1"/>
    <col min="4" max="4" width="9.375" style="61" customWidth="1"/>
    <col min="5" max="5" width="8.375" style="61" customWidth="1"/>
    <col min="6" max="6" width="10.125" style="61" customWidth="1"/>
    <col min="7" max="7" width="8.25" style="61" customWidth="1"/>
    <col min="8" max="8" width="11.875" style="61" customWidth="1"/>
    <col min="9" max="9" width="8.875" style="61" customWidth="1"/>
    <col min="10" max="10" width="8.375" style="61" customWidth="1"/>
    <col min="11" max="11" width="8.75" style="61" customWidth="1"/>
    <col min="12" max="12" width="8.25" style="61" customWidth="1"/>
    <col min="13" max="13" width="9.375" style="61" customWidth="1"/>
    <col min="14" max="16384" width="9.125" style="61"/>
  </cols>
  <sheetData>
    <row r="1" spans="1:14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>
      <c r="A2" s="146" t="s">
        <v>54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4" spans="1:14">
      <c r="A4" s="66" t="s">
        <v>55</v>
      </c>
      <c r="B4" s="141" t="s">
        <v>58</v>
      </c>
      <c r="C4" s="142"/>
      <c r="D4" s="142"/>
      <c r="E4" s="142"/>
      <c r="F4" s="142"/>
      <c r="G4" s="143"/>
      <c r="H4" s="66" t="s">
        <v>61</v>
      </c>
      <c r="I4" s="141" t="s">
        <v>58</v>
      </c>
      <c r="J4" s="142"/>
      <c r="K4" s="142"/>
      <c r="L4" s="142"/>
      <c r="M4" s="142"/>
      <c r="N4" s="143"/>
    </row>
    <row r="5" spans="1:14">
      <c r="A5" s="67" t="s">
        <v>56</v>
      </c>
      <c r="B5" s="147" t="s">
        <v>1</v>
      </c>
      <c r="C5" s="144" t="s">
        <v>21</v>
      </c>
      <c r="D5" s="66" t="s">
        <v>59</v>
      </c>
      <c r="E5" s="144" t="s">
        <v>21</v>
      </c>
      <c r="F5" s="66" t="s">
        <v>60</v>
      </c>
      <c r="G5" s="144" t="s">
        <v>1</v>
      </c>
      <c r="H5" s="67" t="s">
        <v>62</v>
      </c>
      <c r="I5" s="144" t="s">
        <v>1</v>
      </c>
      <c r="J5" s="144" t="s">
        <v>21</v>
      </c>
      <c r="K5" s="66" t="s">
        <v>59</v>
      </c>
      <c r="L5" s="144" t="s">
        <v>1</v>
      </c>
      <c r="M5" s="66" t="s">
        <v>60</v>
      </c>
      <c r="N5" s="144" t="s">
        <v>1</v>
      </c>
    </row>
    <row r="6" spans="1:14">
      <c r="A6" s="68" t="s">
        <v>57</v>
      </c>
      <c r="B6" s="148"/>
      <c r="C6" s="145"/>
      <c r="D6" s="68" t="s">
        <v>1</v>
      </c>
      <c r="E6" s="145"/>
      <c r="F6" s="68" t="s">
        <v>1</v>
      </c>
      <c r="G6" s="145"/>
      <c r="H6" s="68" t="s">
        <v>57</v>
      </c>
      <c r="I6" s="145"/>
      <c r="J6" s="145"/>
      <c r="K6" s="68" t="s">
        <v>1</v>
      </c>
      <c r="L6" s="145"/>
      <c r="M6" s="68" t="s">
        <v>1</v>
      </c>
      <c r="N6" s="145"/>
    </row>
    <row r="7" spans="1:14">
      <c r="A7" s="99" t="s">
        <v>119</v>
      </c>
      <c r="B7" s="99" t="s">
        <v>119</v>
      </c>
      <c r="C7" s="99" t="s">
        <v>120</v>
      </c>
      <c r="D7" s="99" t="s">
        <v>119</v>
      </c>
      <c r="E7" s="99" t="s">
        <v>119</v>
      </c>
      <c r="F7" s="99" t="s">
        <v>119</v>
      </c>
      <c r="G7" s="99" t="s">
        <v>119</v>
      </c>
      <c r="H7" s="99" t="s">
        <v>119</v>
      </c>
      <c r="I7" s="99" t="s">
        <v>119</v>
      </c>
      <c r="J7" s="99" t="s">
        <v>119</v>
      </c>
      <c r="K7" s="99" t="s">
        <v>119</v>
      </c>
      <c r="L7" s="99" t="s">
        <v>119</v>
      </c>
      <c r="M7" s="99" t="s">
        <v>119</v>
      </c>
      <c r="N7" s="99" t="s">
        <v>119</v>
      </c>
    </row>
    <row r="9" spans="1:14">
      <c r="A9" s="140" t="s">
        <v>69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</sheetData>
  <mergeCells count="13">
    <mergeCell ref="A9:N9"/>
    <mergeCell ref="I4:N4"/>
    <mergeCell ref="J5:J6"/>
    <mergeCell ref="N5:N6"/>
    <mergeCell ref="A1:N1"/>
    <mergeCell ref="A2:N2"/>
    <mergeCell ref="I5:I6"/>
    <mergeCell ref="L5:L6"/>
    <mergeCell ref="B4:G4"/>
    <mergeCell ref="B5:B6"/>
    <mergeCell ref="C5:C6"/>
    <mergeCell ref="G5:G6"/>
    <mergeCell ref="E5:E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5A22-98B8-46F2-8261-80C143CCC8FE}">
  <dimension ref="A1:F2"/>
  <sheetViews>
    <sheetView workbookViewId="0">
      <selection activeCell="O9" sqref="O9"/>
    </sheetView>
  </sheetViews>
  <sheetFormatPr defaultRowHeight="14.25"/>
  <sheetData>
    <row r="1" spans="1:6" ht="24">
      <c r="A1" s="130" t="s">
        <v>2</v>
      </c>
      <c r="B1" s="130" t="s">
        <v>3</v>
      </c>
      <c r="C1" s="131" t="s">
        <v>36</v>
      </c>
      <c r="D1" s="131"/>
      <c r="E1" s="131"/>
      <c r="F1" s="131"/>
    </row>
    <row r="2" spans="1:6" ht="48">
      <c r="A2" s="130"/>
      <c r="B2" s="130"/>
      <c r="C2" s="29" t="s">
        <v>4</v>
      </c>
      <c r="D2" s="29" t="s">
        <v>1</v>
      </c>
      <c r="E2" s="29" t="s">
        <v>5</v>
      </c>
      <c r="F2" s="29" t="s">
        <v>11</v>
      </c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5A2B-7FE3-4D1B-8004-C36830F9F7C9}">
  <dimension ref="A1:L22"/>
  <sheetViews>
    <sheetView topLeftCell="A3" workbookViewId="0">
      <selection activeCell="L8" sqref="L8"/>
    </sheetView>
  </sheetViews>
  <sheetFormatPr defaultColWidth="9.125" defaultRowHeight="20.25"/>
  <cols>
    <col min="1" max="1" width="9.375" style="61" customWidth="1"/>
    <col min="2" max="2" width="13.375" style="61" customWidth="1"/>
    <col min="3" max="3" width="13.875" style="61" customWidth="1"/>
    <col min="4" max="4" width="13.125" style="61" customWidth="1"/>
    <col min="5" max="5" width="9" style="61" customWidth="1"/>
    <col min="6" max="6" width="12" style="61" customWidth="1"/>
    <col min="7" max="7" width="11.375" style="61" customWidth="1"/>
    <col min="8" max="8" width="7.75" style="61" customWidth="1"/>
    <col min="9" max="9" width="12.625" style="61" customWidth="1"/>
    <col min="10" max="10" width="10.875" style="61" customWidth="1"/>
    <col min="11" max="11" width="5.25" style="61" customWidth="1"/>
    <col min="12" max="12" width="11.875" style="61" customWidth="1"/>
    <col min="13" max="13" width="9.125" style="61" customWidth="1"/>
    <col min="14" max="16384" width="9.125" style="61"/>
  </cols>
  <sheetData>
    <row r="1" spans="1:12" ht="27.75">
      <c r="A1" s="151" t="s">
        <v>107</v>
      </c>
      <c r="B1" s="151"/>
      <c r="C1" s="151"/>
      <c r="D1" s="151"/>
      <c r="E1" s="151"/>
      <c r="F1" s="151"/>
      <c r="G1" s="151"/>
    </row>
    <row r="2" spans="1:12">
      <c r="A2" s="146" t="s">
        <v>54</v>
      </c>
      <c r="B2" s="146"/>
      <c r="C2" s="146"/>
      <c r="D2" s="146"/>
      <c r="E2" s="146"/>
      <c r="F2" s="146"/>
      <c r="G2" s="146"/>
    </row>
    <row r="3" spans="1:12">
      <c r="A3" s="154" t="s">
        <v>63</v>
      </c>
      <c r="B3" s="154" t="s">
        <v>64</v>
      </c>
      <c r="C3" s="152" t="s">
        <v>65</v>
      </c>
      <c r="D3" s="153"/>
      <c r="E3" s="152" t="s">
        <v>68</v>
      </c>
      <c r="F3" s="153"/>
    </row>
    <row r="4" spans="1:12">
      <c r="A4" s="155"/>
      <c r="B4" s="155"/>
      <c r="C4" s="62" t="s">
        <v>66</v>
      </c>
      <c r="D4" s="62" t="s">
        <v>67</v>
      </c>
      <c r="E4" s="62" t="s">
        <v>66</v>
      </c>
      <c r="F4" s="62" t="s">
        <v>67</v>
      </c>
    </row>
    <row r="5" spans="1:12" ht="24">
      <c r="A5" s="63" t="s">
        <v>85</v>
      </c>
      <c r="B5" s="65">
        <v>110782</v>
      </c>
      <c r="C5" s="65">
        <v>110782</v>
      </c>
      <c r="D5" s="64">
        <v>1</v>
      </c>
      <c r="E5" s="106" t="s">
        <v>119</v>
      </c>
      <c r="F5" s="62" t="s">
        <v>119</v>
      </c>
    </row>
    <row r="6" spans="1:12" ht="24">
      <c r="A6" s="63" t="s">
        <v>86</v>
      </c>
      <c r="B6" s="65">
        <v>88884</v>
      </c>
      <c r="C6" s="65">
        <v>88884</v>
      </c>
      <c r="D6" s="64">
        <v>1</v>
      </c>
      <c r="E6" s="106" t="s">
        <v>119</v>
      </c>
      <c r="F6" s="62" t="s">
        <v>119</v>
      </c>
    </row>
    <row r="7" spans="1:12" ht="24">
      <c r="A7" s="63" t="s">
        <v>87</v>
      </c>
      <c r="B7" s="65">
        <v>6138</v>
      </c>
      <c r="C7" s="65">
        <v>6138</v>
      </c>
      <c r="D7" s="64">
        <v>1</v>
      </c>
      <c r="E7" s="106" t="s">
        <v>119</v>
      </c>
      <c r="F7" s="62" t="s">
        <v>120</v>
      </c>
    </row>
    <row r="8" spans="1:12" ht="24">
      <c r="A8" s="62" t="s">
        <v>0</v>
      </c>
      <c r="B8" s="65">
        <v>205804</v>
      </c>
      <c r="C8" s="65">
        <v>205804</v>
      </c>
      <c r="D8" s="64">
        <v>1</v>
      </c>
      <c r="E8" s="106" t="s">
        <v>119</v>
      </c>
      <c r="F8" s="62" t="s">
        <v>119</v>
      </c>
    </row>
    <row r="9" spans="1:12" ht="24">
      <c r="A9" s="156" t="s">
        <v>106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>
      <c r="A10" s="157" t="s">
        <v>70</v>
      </c>
      <c r="B10" s="158"/>
      <c r="C10" s="158"/>
      <c r="D10" s="159"/>
      <c r="E10" s="157" t="s">
        <v>78</v>
      </c>
      <c r="F10" s="158"/>
      <c r="G10" s="158"/>
      <c r="H10" s="158"/>
      <c r="I10" s="158"/>
      <c r="J10" s="158"/>
      <c r="K10" s="158"/>
      <c r="L10" s="159"/>
    </row>
    <row r="11" spans="1:12">
      <c r="A11" s="69" t="s">
        <v>1</v>
      </c>
      <c r="B11" s="69" t="s">
        <v>72</v>
      </c>
      <c r="C11" s="69" t="s">
        <v>74</v>
      </c>
      <c r="D11" s="69" t="s">
        <v>76</v>
      </c>
      <c r="E11" s="149" t="s">
        <v>79</v>
      </c>
      <c r="F11" s="150"/>
      <c r="G11" s="149" t="s">
        <v>80</v>
      </c>
      <c r="H11" s="150"/>
      <c r="I11" s="70" t="s">
        <v>81</v>
      </c>
      <c r="J11" s="71"/>
      <c r="K11" s="70" t="s">
        <v>82</v>
      </c>
      <c r="L11" s="71"/>
    </row>
    <row r="12" spans="1:12">
      <c r="A12" s="72" t="s">
        <v>71</v>
      </c>
      <c r="B12" s="72" t="s">
        <v>73</v>
      </c>
      <c r="C12" s="72" t="s">
        <v>75</v>
      </c>
      <c r="D12" s="72" t="s">
        <v>77</v>
      </c>
      <c r="E12" s="73" t="s">
        <v>83</v>
      </c>
      <c r="F12" s="73" t="s">
        <v>84</v>
      </c>
      <c r="G12" s="73" t="s">
        <v>83</v>
      </c>
      <c r="H12" s="73" t="s">
        <v>84</v>
      </c>
      <c r="I12" s="73" t="s">
        <v>83</v>
      </c>
      <c r="J12" s="73" t="s">
        <v>84</v>
      </c>
      <c r="K12" s="73" t="s">
        <v>83</v>
      </c>
      <c r="L12" s="73" t="s">
        <v>84</v>
      </c>
    </row>
    <row r="13" spans="1:12" ht="22.5">
      <c r="A13" s="74">
        <v>107016</v>
      </c>
      <c r="B13" s="74">
        <v>110782</v>
      </c>
      <c r="C13" s="74">
        <v>88884</v>
      </c>
      <c r="D13" s="74">
        <v>6138</v>
      </c>
      <c r="E13" s="106" t="s">
        <v>119</v>
      </c>
      <c r="F13" s="106" t="s">
        <v>119</v>
      </c>
      <c r="G13" s="106" t="s">
        <v>119</v>
      </c>
      <c r="H13" s="106" t="s">
        <v>119</v>
      </c>
      <c r="I13" s="106" t="s">
        <v>119</v>
      </c>
      <c r="J13" s="106" t="s">
        <v>119</v>
      </c>
      <c r="K13" s="149" t="s">
        <v>88</v>
      </c>
      <c r="L13" s="150"/>
    </row>
    <row r="15" spans="1:12">
      <c r="A15" s="160" t="s">
        <v>90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2">
      <c r="A16" s="161" t="s">
        <v>89</v>
      </c>
      <c r="B16" s="163" t="s">
        <v>3</v>
      </c>
      <c r="C16" s="165" t="s">
        <v>91</v>
      </c>
      <c r="D16" s="166"/>
      <c r="E16" s="167"/>
      <c r="F16" s="165" t="s">
        <v>94</v>
      </c>
      <c r="G16" s="166"/>
      <c r="H16" s="167"/>
      <c r="I16" s="165" t="s">
        <v>108</v>
      </c>
      <c r="J16" s="167"/>
    </row>
    <row r="17" spans="1:10">
      <c r="A17" s="162"/>
      <c r="B17" s="164"/>
      <c r="C17" s="107" t="s">
        <v>92</v>
      </c>
      <c r="D17" s="107" t="s">
        <v>93</v>
      </c>
      <c r="E17" s="107" t="s">
        <v>6</v>
      </c>
      <c r="F17" s="107" t="s">
        <v>92</v>
      </c>
      <c r="G17" s="107" t="s">
        <v>93</v>
      </c>
      <c r="H17" s="107" t="s">
        <v>6</v>
      </c>
      <c r="I17" s="107" t="s">
        <v>93</v>
      </c>
      <c r="J17" s="107" t="s">
        <v>6</v>
      </c>
    </row>
    <row r="18" spans="1:10" ht="22.5">
      <c r="A18" s="76">
        <v>1</v>
      </c>
      <c r="B18" s="108" t="s">
        <v>96</v>
      </c>
      <c r="C18" s="109">
        <v>139000000</v>
      </c>
      <c r="D18" s="110">
        <v>13055479.310000001</v>
      </c>
      <c r="E18" s="111">
        <v>9.4</v>
      </c>
      <c r="F18" s="112">
        <v>100000000</v>
      </c>
      <c r="G18" s="110">
        <v>109360934.81</v>
      </c>
      <c r="H18" s="113">
        <v>109.36</v>
      </c>
      <c r="I18" s="111" t="s">
        <v>109</v>
      </c>
      <c r="J18" s="111" t="s">
        <v>114</v>
      </c>
    </row>
    <row r="19" spans="1:10" ht="22.5">
      <c r="A19" s="76">
        <v>2</v>
      </c>
      <c r="B19" s="108" t="s">
        <v>97</v>
      </c>
      <c r="C19" s="109">
        <v>40000</v>
      </c>
      <c r="D19" s="110">
        <v>13769.95</v>
      </c>
      <c r="E19" s="111">
        <v>34.42</v>
      </c>
      <c r="F19" s="112">
        <v>90000000</v>
      </c>
      <c r="G19" s="110">
        <v>19834.939999999999</v>
      </c>
      <c r="H19" s="113">
        <v>22.04</v>
      </c>
      <c r="I19" s="111" t="s">
        <v>110</v>
      </c>
      <c r="J19" s="111" t="s">
        <v>115</v>
      </c>
    </row>
    <row r="20" spans="1:10" ht="22.5">
      <c r="A20" s="76">
        <v>3</v>
      </c>
      <c r="B20" s="108" t="s">
        <v>98</v>
      </c>
      <c r="C20" s="109">
        <v>4000000</v>
      </c>
      <c r="D20" s="110">
        <v>440792.25</v>
      </c>
      <c r="E20" s="111">
        <v>11.02</v>
      </c>
      <c r="F20" s="112">
        <v>4000000</v>
      </c>
      <c r="G20" s="110">
        <v>5538472.75</v>
      </c>
      <c r="H20" s="113">
        <v>138.46</v>
      </c>
      <c r="I20" s="111" t="s">
        <v>111</v>
      </c>
      <c r="J20" s="111" t="s">
        <v>116</v>
      </c>
    </row>
    <row r="21" spans="1:10" ht="22.5">
      <c r="A21" s="76">
        <v>4</v>
      </c>
      <c r="B21" s="108" t="s">
        <v>99</v>
      </c>
      <c r="C21" s="109">
        <v>24800000</v>
      </c>
      <c r="D21" s="110">
        <v>8165957.54</v>
      </c>
      <c r="E21" s="111">
        <v>32.93</v>
      </c>
      <c r="F21" s="112">
        <v>13200000</v>
      </c>
      <c r="G21" s="110">
        <v>13593180.25</v>
      </c>
      <c r="H21" s="113">
        <v>102.98</v>
      </c>
      <c r="I21" s="111" t="s">
        <v>112</v>
      </c>
      <c r="J21" s="111" t="s">
        <v>117</v>
      </c>
    </row>
    <row r="22" spans="1:10" ht="22.5">
      <c r="A22" s="75"/>
      <c r="B22" s="114" t="s">
        <v>0</v>
      </c>
      <c r="C22" s="115">
        <v>167840000</v>
      </c>
      <c r="D22" s="116">
        <v>21675999.050000001</v>
      </c>
      <c r="E22" s="111">
        <v>12.91</v>
      </c>
      <c r="F22" s="115">
        <v>117290000</v>
      </c>
      <c r="G22" s="117">
        <v>128512422.75</v>
      </c>
      <c r="H22" s="111">
        <v>109.57</v>
      </c>
      <c r="I22" s="111" t="s">
        <v>113</v>
      </c>
      <c r="J22" s="111" t="s">
        <v>118</v>
      </c>
    </row>
  </sheetData>
  <mergeCells count="18">
    <mergeCell ref="A15:J15"/>
    <mergeCell ref="A16:A17"/>
    <mergeCell ref="B16:B17"/>
    <mergeCell ref="C16:E16"/>
    <mergeCell ref="F16:H16"/>
    <mergeCell ref="I16:J16"/>
    <mergeCell ref="K13:L13"/>
    <mergeCell ref="A1:G1"/>
    <mergeCell ref="A2:G2"/>
    <mergeCell ref="C3:D3"/>
    <mergeCell ref="A3:A4"/>
    <mergeCell ref="B3:B4"/>
    <mergeCell ref="E3:F3"/>
    <mergeCell ref="A9:L9"/>
    <mergeCell ref="A10:D10"/>
    <mergeCell ref="E10:L10"/>
    <mergeCell ref="E11:F11"/>
    <mergeCell ref="G11:H11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24E1-0A63-4A33-86B1-8CDF23DB60A1}">
  <dimension ref="A2:L7"/>
  <sheetViews>
    <sheetView workbookViewId="0">
      <selection sqref="A1:L7"/>
    </sheetView>
  </sheetViews>
  <sheetFormatPr defaultRowHeight="14.25"/>
  <cols>
    <col min="1" max="1" width="12.75" customWidth="1"/>
    <col min="2" max="2" width="12.25" customWidth="1"/>
    <col min="3" max="3" width="13.875" customWidth="1"/>
    <col min="6" max="6" width="11.875" customWidth="1"/>
    <col min="10" max="10" width="12.375" customWidth="1"/>
  </cols>
  <sheetData>
    <row r="2" spans="1:12" ht="24">
      <c r="A2" s="156" t="s">
        <v>106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20.25">
      <c r="A4" s="168" t="s">
        <v>70</v>
      </c>
      <c r="B4" s="170"/>
      <c r="C4" s="170"/>
      <c r="D4" s="169"/>
      <c r="E4" s="168" t="s">
        <v>78</v>
      </c>
      <c r="F4" s="170"/>
      <c r="G4" s="170"/>
      <c r="H4" s="170"/>
      <c r="I4" s="170"/>
      <c r="J4" s="170"/>
      <c r="K4" s="170"/>
      <c r="L4" s="169"/>
    </row>
    <row r="5" spans="1:12" ht="20.25">
      <c r="A5" s="77" t="s">
        <v>1</v>
      </c>
      <c r="B5" s="77" t="s">
        <v>72</v>
      </c>
      <c r="C5" s="77" t="s">
        <v>74</v>
      </c>
      <c r="D5" s="77" t="s">
        <v>76</v>
      </c>
      <c r="E5" s="168" t="s">
        <v>79</v>
      </c>
      <c r="F5" s="169"/>
      <c r="G5" s="168" t="s">
        <v>80</v>
      </c>
      <c r="H5" s="169"/>
      <c r="I5" s="78" t="s">
        <v>81</v>
      </c>
      <c r="J5" s="79"/>
      <c r="K5" s="78" t="s">
        <v>82</v>
      </c>
      <c r="L5" s="79"/>
    </row>
    <row r="6" spans="1:12" ht="20.25">
      <c r="A6" s="80" t="s">
        <v>71</v>
      </c>
      <c r="B6" s="80" t="s">
        <v>73</v>
      </c>
      <c r="C6" s="80" t="s">
        <v>75</v>
      </c>
      <c r="D6" s="80" t="s">
        <v>77</v>
      </c>
      <c r="E6" s="81" t="s">
        <v>83</v>
      </c>
      <c r="F6" s="81" t="s">
        <v>84</v>
      </c>
      <c r="G6" s="81" t="s">
        <v>83</v>
      </c>
      <c r="H6" s="81" t="s">
        <v>84</v>
      </c>
      <c r="I6" s="81" t="s">
        <v>83</v>
      </c>
      <c r="J6" s="81" t="s">
        <v>84</v>
      </c>
      <c r="K6" s="81" t="s">
        <v>83</v>
      </c>
      <c r="L6" s="81" t="s">
        <v>84</v>
      </c>
    </row>
    <row r="7" spans="1:12" ht="24">
      <c r="A7" s="82">
        <v>107016</v>
      </c>
      <c r="B7" s="82">
        <v>110782</v>
      </c>
      <c r="C7" s="82">
        <v>88884</v>
      </c>
      <c r="D7" s="82">
        <v>6138</v>
      </c>
      <c r="E7" s="83"/>
      <c r="F7" s="83"/>
      <c r="G7" s="83"/>
      <c r="H7" s="83"/>
      <c r="I7" s="83"/>
      <c r="J7" s="83"/>
      <c r="K7" s="168" t="s">
        <v>88</v>
      </c>
      <c r="L7" s="169"/>
    </row>
  </sheetData>
  <mergeCells count="6">
    <mergeCell ref="K7:L7"/>
    <mergeCell ref="A2:L2"/>
    <mergeCell ref="A4:D4"/>
    <mergeCell ref="E4:L4"/>
    <mergeCell ref="E5:F5"/>
    <mergeCell ref="G5:H5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025E-3B91-48EC-9C66-3B943B4025C2}">
  <dimension ref="A1:N11"/>
  <sheetViews>
    <sheetView topLeftCell="A15" zoomScaleNormal="100" zoomScaleSheetLayoutView="130" workbookViewId="0">
      <selection activeCell="H13" sqref="H13"/>
    </sheetView>
  </sheetViews>
  <sheetFormatPr defaultColWidth="17.375" defaultRowHeight="24"/>
  <cols>
    <col min="1" max="1" width="21.125" style="18" customWidth="1"/>
    <col min="2" max="2" width="11.625" style="18" customWidth="1"/>
    <col min="3" max="3" width="18.375" style="18" customWidth="1"/>
    <col min="4" max="4" width="11.75" style="18" customWidth="1"/>
    <col min="5" max="5" width="17.375" style="18"/>
    <col min="6" max="6" width="11.75" style="18" customWidth="1"/>
    <col min="7" max="7" width="17.375" style="18"/>
    <col min="8" max="8" width="10.625" style="18" customWidth="1"/>
    <col min="9" max="9" width="21" style="18" customWidth="1"/>
    <col min="10" max="10" width="13.125" style="18" customWidth="1"/>
    <col min="11" max="11" width="19.875" style="18" customWidth="1"/>
    <col min="12" max="16384" width="17.375" style="18"/>
  </cols>
  <sheetData>
    <row r="1" spans="1:14" ht="33.75" customHeight="1">
      <c r="A1" s="171" t="s">
        <v>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"/>
      <c r="M1" s="17"/>
      <c r="N1" s="17"/>
    </row>
    <row r="2" spans="1:14" ht="33.75" customHeight="1">
      <c r="A2" s="176" t="s">
        <v>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"/>
      <c r="M2" s="17"/>
      <c r="N2" s="17"/>
    </row>
    <row r="3" spans="1:14" ht="43.5" customHeight="1">
      <c r="A3" s="172" t="s">
        <v>17</v>
      </c>
      <c r="B3" s="174" t="s">
        <v>8</v>
      </c>
      <c r="C3" s="175"/>
      <c r="D3" s="174" t="s">
        <v>9</v>
      </c>
      <c r="E3" s="177"/>
      <c r="F3" s="178" t="s">
        <v>10</v>
      </c>
      <c r="G3" s="178"/>
      <c r="H3" s="178" t="s">
        <v>12</v>
      </c>
      <c r="I3" s="178"/>
      <c r="J3" s="179" t="s">
        <v>18</v>
      </c>
      <c r="K3" s="179"/>
    </row>
    <row r="4" spans="1:14" ht="43.5" customHeight="1">
      <c r="A4" s="173"/>
      <c r="B4" s="21" t="s">
        <v>1</v>
      </c>
      <c r="C4" s="20" t="s">
        <v>21</v>
      </c>
      <c r="D4" s="21" t="s">
        <v>1</v>
      </c>
      <c r="E4" s="19" t="s">
        <v>21</v>
      </c>
      <c r="F4" s="21" t="s">
        <v>1</v>
      </c>
      <c r="G4" s="20" t="s">
        <v>21</v>
      </c>
      <c r="H4" s="21" t="s">
        <v>1</v>
      </c>
      <c r="I4" s="20" t="s">
        <v>21</v>
      </c>
      <c r="J4" s="21" t="s">
        <v>1</v>
      </c>
      <c r="K4" s="20" t="s">
        <v>21</v>
      </c>
    </row>
    <row r="5" spans="1:14" ht="30" customHeight="1">
      <c r="A5" s="22">
        <v>2562</v>
      </c>
      <c r="B5" s="23">
        <v>2344</v>
      </c>
      <c r="C5" s="24">
        <v>55171228.200000003</v>
      </c>
      <c r="D5" s="23">
        <v>10203</v>
      </c>
      <c r="E5" s="24">
        <v>2595131.9900000002</v>
      </c>
      <c r="F5" s="23">
        <v>1972</v>
      </c>
      <c r="G5" s="24">
        <v>9706710.1999999993</v>
      </c>
      <c r="H5" s="23">
        <v>0</v>
      </c>
      <c r="I5" s="25">
        <v>0</v>
      </c>
      <c r="J5" s="24">
        <f>B5+D5+F5</f>
        <v>14519</v>
      </c>
      <c r="K5" s="43">
        <f>C5+E5+G5</f>
        <v>67473070.390000001</v>
      </c>
    </row>
    <row r="6" spans="1:14" ht="30" customHeight="1">
      <c r="A6" s="22">
        <v>2563</v>
      </c>
      <c r="B6" s="23">
        <v>397</v>
      </c>
      <c r="C6" s="24">
        <v>7980877.1100000003</v>
      </c>
      <c r="D6" s="23">
        <v>2319</v>
      </c>
      <c r="E6" s="24">
        <v>362355.14</v>
      </c>
      <c r="F6" s="23">
        <v>1788</v>
      </c>
      <c r="G6" s="24">
        <v>8212417.29</v>
      </c>
      <c r="H6" s="23">
        <v>11701</v>
      </c>
      <c r="I6" s="25">
        <v>10183464.970000001</v>
      </c>
      <c r="J6" s="24">
        <f>B6+D6+F6+H6</f>
        <v>16205</v>
      </c>
      <c r="K6" s="24">
        <f t="shared" ref="K6:K9" si="0">SUM(C6:I6)</f>
        <v>26754922.509999998</v>
      </c>
    </row>
    <row r="7" spans="1:14" ht="30" customHeight="1">
      <c r="A7" s="22">
        <v>2564</v>
      </c>
      <c r="B7" s="23">
        <v>193</v>
      </c>
      <c r="C7" s="24">
        <v>476589274</v>
      </c>
      <c r="D7" s="24">
        <v>568</v>
      </c>
      <c r="E7" s="24">
        <v>93424.47</v>
      </c>
      <c r="F7" s="23">
        <v>1656</v>
      </c>
      <c r="G7" s="24">
        <v>10573584</v>
      </c>
      <c r="H7" s="23">
        <v>24945</v>
      </c>
      <c r="I7" s="24">
        <v>30220684.309999999</v>
      </c>
      <c r="J7" s="24">
        <f>B7+D7+F7+H7</f>
        <v>27362</v>
      </c>
      <c r="K7" s="24">
        <f t="shared" si="0"/>
        <v>517504135.78000003</v>
      </c>
    </row>
    <row r="8" spans="1:14" ht="30" customHeight="1">
      <c r="A8" s="22">
        <v>2565</v>
      </c>
      <c r="B8" s="23">
        <v>158</v>
      </c>
      <c r="C8" s="24">
        <v>2350289.25</v>
      </c>
      <c r="D8" s="24">
        <v>279</v>
      </c>
      <c r="E8" s="24">
        <v>82497.789999999994</v>
      </c>
      <c r="F8" s="23">
        <v>1802</v>
      </c>
      <c r="G8" s="24">
        <v>1246958.24</v>
      </c>
      <c r="H8" s="23">
        <v>7961</v>
      </c>
      <c r="I8" s="24">
        <v>111429167.67</v>
      </c>
      <c r="J8" s="24">
        <f>B8+D8+F8+H8</f>
        <v>10200</v>
      </c>
      <c r="K8" s="24">
        <f t="shared" si="0"/>
        <v>115118954.95</v>
      </c>
    </row>
    <row r="9" spans="1:14" ht="30" customHeight="1">
      <c r="A9" s="22" t="s">
        <v>38</v>
      </c>
      <c r="B9" s="23">
        <v>167</v>
      </c>
      <c r="C9" s="24">
        <v>5538472.5499999998</v>
      </c>
      <c r="D9" s="24">
        <v>151</v>
      </c>
      <c r="E9" s="24">
        <v>28934.94</v>
      </c>
      <c r="F9" s="23">
        <v>1947</v>
      </c>
      <c r="G9" s="24">
        <v>13593180.85</v>
      </c>
      <c r="H9" s="23">
        <v>10500</v>
      </c>
      <c r="I9" s="24">
        <v>108916563.48999999</v>
      </c>
      <c r="J9" s="24">
        <f>B9+D9+F9+H9</f>
        <v>12765</v>
      </c>
      <c r="K9" s="24">
        <f t="shared" si="0"/>
        <v>128089749.83</v>
      </c>
    </row>
    <row r="11" spans="1:14" ht="27.75">
      <c r="A11" s="26" t="s">
        <v>20</v>
      </c>
      <c r="B11" s="26"/>
      <c r="C11" s="26"/>
      <c r="D11" s="26"/>
      <c r="E11" s="26"/>
      <c r="F11" s="26"/>
      <c r="G11" s="26"/>
      <c r="H11" s="26"/>
      <c r="I11" s="26"/>
      <c r="J11" s="26"/>
    </row>
  </sheetData>
  <mergeCells count="8">
    <mergeCell ref="A1:K1"/>
    <mergeCell ref="A3:A4"/>
    <mergeCell ref="B3:C3"/>
    <mergeCell ref="A2:K2"/>
    <mergeCell ref="D3:E3"/>
    <mergeCell ref="F3:G3"/>
    <mergeCell ref="H3:I3"/>
    <mergeCell ref="J3:K3"/>
  </mergeCells>
  <pageMargins left="0.5" right="0.25" top="0.75" bottom="0.75" header="0.3" footer="0.3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4</vt:i4>
      </vt:variant>
    </vt:vector>
  </HeadingPairs>
  <TitlesOfParts>
    <vt:vector size="18" baseType="lpstr">
      <vt:lpstr>ยอดย้อนหลัง5ปี</vt:lpstr>
      <vt:lpstr>Sheet6</vt:lpstr>
      <vt:lpstr>ข้อมูลภาษีน้ำมันฯ67</vt:lpstr>
      <vt:lpstr>Sheet3</vt:lpstr>
      <vt:lpstr>ข้อมูลการส่งหนังสือ67</vt:lpstr>
      <vt:lpstr>Sheet2</vt:lpstr>
      <vt:lpstr>ผลการสำรวจที่ดินฯ67</vt:lpstr>
      <vt:lpstr>การแจ้งประเมินภาษี67</vt:lpstr>
      <vt:lpstr>ยอดปี62-66</vt:lpstr>
      <vt:lpstr>ลูกหนี้ 6-31 มี.ค 67</vt:lpstr>
      <vt:lpstr> ข้อมูลภาษีป้าย67</vt:lpstr>
      <vt:lpstr>ลูกหนี้</vt:lpstr>
      <vt:lpstr>เปรียบเทียบการจัดเก็บ</vt:lpstr>
      <vt:lpstr>Sheet5</vt:lpstr>
      <vt:lpstr>'ยอดปี62-66'!Print_Area</vt:lpstr>
      <vt:lpstr>ยอดย้อนหลัง5ปี!Print_Area</vt:lpstr>
      <vt:lpstr>ลูกหนี้!Print_Area</vt:lpstr>
      <vt:lpstr>'ลูกหนี้ 6-31 มี.ค 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bma04520</cp:lastModifiedBy>
  <cp:lastPrinted>2024-04-18T04:50:58Z</cp:lastPrinted>
  <dcterms:created xsi:type="dcterms:W3CDTF">2023-07-06T02:10:16Z</dcterms:created>
  <dcterms:modified xsi:type="dcterms:W3CDTF">2024-04-18T04:51:00Z</dcterms:modified>
</cp:coreProperties>
</file>