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CSO\Downloads\"/>
    </mc:Choice>
  </mc:AlternateContent>
  <xr:revisionPtr revIDLastSave="0" documentId="13_ncr:1_{5AC3DF4A-5118-4F1E-81E8-29B01870A481}" xr6:coauthVersionLast="47" xr6:coauthVersionMax="47" xr10:uidLastSave="{00000000-0000-0000-0000-000000000000}"/>
  <bookViews>
    <workbookView xWindow="-120" yWindow="-120" windowWidth="29040" windowHeight="15720" activeTab="3" xr2:uid="{9FB67D07-8F04-44F1-A6FF-4CDA24E1D278}"/>
  </bookViews>
  <sheets>
    <sheet name="ต.ค.2567" sheetId="1" r:id="rId1"/>
    <sheet name="พ.ย.2567" sheetId="2" r:id="rId2"/>
    <sheet name="ธ.ค.2567" sheetId="3" r:id="rId3"/>
    <sheet name="ม.ค.2568" sheetId="7" r:id="rId4"/>
    <sheet name="ก.พ.2568" sheetId="8" r:id="rId5"/>
    <sheet name="มี.ค.2568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9" l="1"/>
  <c r="C28" i="9"/>
  <c r="C25" i="9"/>
  <c r="C16" i="9"/>
  <c r="D34" i="9"/>
  <c r="D28" i="9"/>
  <c r="C35" i="9"/>
  <c r="D25" i="9"/>
  <c r="D16" i="9"/>
  <c r="D35" i="8"/>
  <c r="C34" i="8"/>
  <c r="C28" i="8"/>
  <c r="C35" i="8" s="1"/>
  <c r="C25" i="8"/>
  <c r="E11" i="8"/>
  <c r="G11" i="8" s="1"/>
  <c r="C16" i="8"/>
  <c r="D34" i="8"/>
  <c r="D28" i="8"/>
  <c r="D25" i="8"/>
  <c r="D16" i="8"/>
  <c r="G29" i="3"/>
  <c r="G28" i="1"/>
  <c r="G27" i="1"/>
  <c r="G29" i="1" s="1"/>
  <c r="G24" i="1"/>
  <c r="G25" i="1" s="1"/>
  <c r="G18" i="1"/>
  <c r="G20" i="1"/>
  <c r="G21" i="1"/>
  <c r="G17" i="1"/>
  <c r="G10" i="1"/>
  <c r="G11" i="1"/>
  <c r="G12" i="1"/>
  <c r="G13" i="1"/>
  <c r="G14" i="1"/>
  <c r="G9" i="1"/>
  <c r="C33" i="7"/>
  <c r="C27" i="7"/>
  <c r="C15" i="7"/>
  <c r="C34" i="7" s="1"/>
  <c r="C33" i="3"/>
  <c r="C27" i="3"/>
  <c r="C15" i="3"/>
  <c r="C34" i="3" s="1"/>
  <c r="C24" i="3"/>
  <c r="C33" i="2"/>
  <c r="C27" i="2"/>
  <c r="C15" i="2"/>
  <c r="C29" i="1"/>
  <c r="C30" i="1" s="1"/>
  <c r="C25" i="1"/>
  <c r="C15" i="1"/>
  <c r="C24" i="7"/>
  <c r="C24" i="2"/>
  <c r="C34" i="2" s="1"/>
  <c r="C22" i="1"/>
  <c r="D33" i="7"/>
  <c r="D27" i="7"/>
  <c r="D24" i="7"/>
  <c r="D15" i="7"/>
  <c r="D34" i="7" s="1"/>
  <c r="E32" i="3"/>
  <c r="E32" i="7" s="1"/>
  <c r="G32" i="7" s="1"/>
  <c r="D33" i="3"/>
  <c r="D27" i="3"/>
  <c r="D24" i="3"/>
  <c r="D15" i="3"/>
  <c r="D34" i="3" s="1"/>
  <c r="E32" i="2"/>
  <c r="G32" i="2" s="1"/>
  <c r="E31" i="2"/>
  <c r="E31" i="3" s="1"/>
  <c r="E31" i="7" s="1"/>
  <c r="G31" i="7" s="1"/>
  <c r="E30" i="2"/>
  <c r="E30" i="3" s="1"/>
  <c r="E30" i="7" s="1"/>
  <c r="G30" i="7" s="1"/>
  <c r="E29" i="2"/>
  <c r="E29" i="3" s="1"/>
  <c r="E29" i="7" s="1"/>
  <c r="G29" i="7" s="1"/>
  <c r="E26" i="2"/>
  <c r="E26" i="3" s="1"/>
  <c r="E26" i="7" s="1"/>
  <c r="G26" i="7" s="1"/>
  <c r="G27" i="7" s="1"/>
  <c r="E23" i="2"/>
  <c r="E23" i="3" s="1"/>
  <c r="E23" i="7" s="1"/>
  <c r="G23" i="7" s="1"/>
  <c r="E21" i="2"/>
  <c r="E21" i="3" s="1"/>
  <c r="E21" i="7" s="1"/>
  <c r="G21" i="7" s="1"/>
  <c r="E22" i="2"/>
  <c r="E22" i="3" s="1"/>
  <c r="E22" i="7" s="1"/>
  <c r="G22" i="7" s="1"/>
  <c r="E19" i="2"/>
  <c r="E19" i="3" s="1"/>
  <c r="E19" i="7" s="1"/>
  <c r="G19" i="7" s="1"/>
  <c r="E18" i="2"/>
  <c r="E18" i="3" s="1"/>
  <c r="E18" i="7" s="1"/>
  <c r="G18" i="7" s="1"/>
  <c r="E17" i="2"/>
  <c r="E17" i="3" s="1"/>
  <c r="E17" i="7" s="1"/>
  <c r="G17" i="7" s="1"/>
  <c r="E10" i="2"/>
  <c r="E10" i="3" s="1"/>
  <c r="E10" i="7" s="1"/>
  <c r="G10" i="7" s="1"/>
  <c r="E11" i="2"/>
  <c r="E11" i="3" s="1"/>
  <c r="E11" i="7" s="1"/>
  <c r="G11" i="7" s="1"/>
  <c r="E12" i="2"/>
  <c r="E12" i="3" s="1"/>
  <c r="E12" i="7" s="1"/>
  <c r="G12" i="7" s="1"/>
  <c r="E13" i="2"/>
  <c r="E13" i="3" s="1"/>
  <c r="E13" i="7" s="1"/>
  <c r="G13" i="7" s="1"/>
  <c r="E14" i="2"/>
  <c r="E14" i="3" s="1"/>
  <c r="E14" i="7" s="1"/>
  <c r="G14" i="7" s="1"/>
  <c r="E9" i="2"/>
  <c r="E9" i="3" s="1"/>
  <c r="E9" i="7" s="1"/>
  <c r="G9" i="7" s="1"/>
  <c r="D33" i="2"/>
  <c r="D27" i="2"/>
  <c r="D24" i="2"/>
  <c r="D15" i="2"/>
  <c r="D34" i="2" s="1"/>
  <c r="E29" i="1"/>
  <c r="D29" i="1"/>
  <c r="E25" i="1"/>
  <c r="D25" i="1"/>
  <c r="E22" i="1"/>
  <c r="D22" i="1"/>
  <c r="E15" i="1"/>
  <c r="E15" i="2" s="1"/>
  <c r="E15" i="3" s="1"/>
  <c r="E15" i="7" s="1"/>
  <c r="D15" i="1"/>
  <c r="D30" i="1" s="1"/>
  <c r="E9" i="8" l="1"/>
  <c r="E10" i="8"/>
  <c r="E30" i="1"/>
  <c r="E18" i="8"/>
  <c r="E12" i="8"/>
  <c r="E19" i="8"/>
  <c r="E13" i="8"/>
  <c r="E20" i="8"/>
  <c r="G13" i="2"/>
  <c r="E14" i="8"/>
  <c r="E22" i="8"/>
  <c r="G19" i="2"/>
  <c r="E15" i="8"/>
  <c r="E23" i="8"/>
  <c r="G9" i="3"/>
  <c r="E24" i="8"/>
  <c r="G15" i="1"/>
  <c r="G12" i="3"/>
  <c r="G23" i="3"/>
  <c r="E27" i="8"/>
  <c r="E24" i="2"/>
  <c r="E24" i="3" s="1"/>
  <c r="E24" i="7" s="1"/>
  <c r="E34" i="7" s="1"/>
  <c r="G33" i="7"/>
  <c r="G30" i="3"/>
  <c r="E30" i="8"/>
  <c r="E11" i="9"/>
  <c r="G11" i="9" s="1"/>
  <c r="E33" i="8"/>
  <c r="G22" i="1"/>
  <c r="E32" i="8"/>
  <c r="E31" i="8"/>
  <c r="D35" i="9"/>
  <c r="G24" i="7"/>
  <c r="G15" i="7"/>
  <c r="G10" i="2"/>
  <c r="G23" i="2"/>
  <c r="G31" i="2"/>
  <c r="G10" i="3"/>
  <c r="E27" i="2"/>
  <c r="E27" i="3" s="1"/>
  <c r="E27" i="7" s="1"/>
  <c r="E28" i="8" s="1"/>
  <c r="E33" i="2"/>
  <c r="E33" i="3" s="1"/>
  <c r="E33" i="7" s="1"/>
  <c r="E34" i="8" s="1"/>
  <c r="E34" i="9" s="1"/>
  <c r="G9" i="2"/>
  <c r="G22" i="2"/>
  <c r="G30" i="2"/>
  <c r="G26" i="3"/>
  <c r="G27" i="3" s="1"/>
  <c r="G29" i="2"/>
  <c r="G19" i="3"/>
  <c r="G14" i="2"/>
  <c r="G21" i="2"/>
  <c r="G17" i="3"/>
  <c r="G12" i="2"/>
  <c r="G18" i="2"/>
  <c r="G14" i="3"/>
  <c r="G22" i="3"/>
  <c r="G32" i="3"/>
  <c r="G11" i="2"/>
  <c r="G26" i="2"/>
  <c r="G27" i="2" s="1"/>
  <c r="G13" i="3"/>
  <c r="G21" i="3"/>
  <c r="G31" i="3"/>
  <c r="G33" i="3" s="1"/>
  <c r="G17" i="2"/>
  <c r="G11" i="3"/>
  <c r="G18" i="3"/>
  <c r="G31" i="8" l="1"/>
  <c r="E31" i="9"/>
  <c r="G31" i="9" s="1"/>
  <c r="G23" i="8"/>
  <c r="E23" i="9"/>
  <c r="G23" i="9" s="1"/>
  <c r="G32" i="8"/>
  <c r="E32" i="9"/>
  <c r="G32" i="9" s="1"/>
  <c r="G15" i="8"/>
  <c r="E15" i="9"/>
  <c r="G15" i="9" s="1"/>
  <c r="G33" i="8"/>
  <c r="E33" i="9"/>
  <c r="G33" i="9" s="1"/>
  <c r="G22" i="8"/>
  <c r="E22" i="9"/>
  <c r="G22" i="9" s="1"/>
  <c r="G14" i="8"/>
  <c r="E14" i="9"/>
  <c r="G14" i="9" s="1"/>
  <c r="E34" i="2"/>
  <c r="G28" i="8"/>
  <c r="E28" i="9"/>
  <c r="G28" i="9" s="1"/>
  <c r="G20" i="8"/>
  <c r="E20" i="9"/>
  <c r="G20" i="9" s="1"/>
  <c r="G30" i="8"/>
  <c r="E30" i="9"/>
  <c r="G30" i="9" s="1"/>
  <c r="G13" i="8"/>
  <c r="E13" i="9"/>
  <c r="G13" i="9" s="1"/>
  <c r="G27" i="8"/>
  <c r="E27" i="9"/>
  <c r="G27" i="9" s="1"/>
  <c r="G19" i="8"/>
  <c r="E19" i="9"/>
  <c r="G19" i="9" s="1"/>
  <c r="G15" i="3"/>
  <c r="G12" i="8"/>
  <c r="E12" i="9"/>
  <c r="G12" i="9" s="1"/>
  <c r="E18" i="9"/>
  <c r="G18" i="9" s="1"/>
  <c r="E25" i="8"/>
  <c r="G18" i="8"/>
  <c r="E34" i="3"/>
  <c r="E10" i="9"/>
  <c r="G10" i="9" s="1"/>
  <c r="G10" i="8"/>
  <c r="G34" i="7"/>
  <c r="G30" i="1"/>
  <c r="G24" i="8"/>
  <c r="E24" i="9"/>
  <c r="G24" i="9" s="1"/>
  <c r="G9" i="8"/>
  <c r="E16" i="8"/>
  <c r="E9" i="9"/>
  <c r="G9" i="9" s="1"/>
  <c r="G24" i="2"/>
  <c r="G33" i="2"/>
  <c r="G24" i="3"/>
  <c r="G15" i="2"/>
  <c r="G16" i="8" l="1"/>
  <c r="E16" i="9"/>
  <c r="E35" i="8"/>
  <c r="G34" i="9"/>
  <c r="G34" i="8"/>
  <c r="G34" i="3"/>
  <c r="E25" i="9"/>
  <c r="G25" i="9" s="1"/>
  <c r="G25" i="8"/>
  <c r="G34" i="2"/>
  <c r="E35" i="9" l="1"/>
  <c r="G16" i="9"/>
  <c r="G35" i="9" s="1"/>
  <c r="G35" i="8"/>
</calcChain>
</file>

<file path=xl/sharedStrings.xml><?xml version="1.0" encoding="utf-8"?>
<sst xmlns="http://schemas.openxmlformats.org/spreadsheetml/2006/main" count="232" uniqueCount="46">
  <si>
    <t>ข้อมูลสถิติการจัดเก็บรายได้</t>
  </si>
  <si>
    <t>ข้อมูลรายได้ ค่าธรรมเนียม ค่าใบอนุญาต ค่าปรับ และค่าบริการ</t>
  </si>
  <si>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</si>
  <si>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 2568 สำนักงานเขตคลองสาน เดือน ตุลาคม 2567</t>
  </si>
  <si>
    <t>ที่</t>
  </si>
  <si>
    <t>ประเภทรายรับ</t>
  </si>
  <si>
    <t>ประมาณการ</t>
  </si>
  <si>
    <t>เดือน</t>
  </si>
  <si>
    <t>+</t>
  </si>
  <si>
    <t>สูงกว่าประมาณการ</t>
  </si>
  <si>
    <t>ต่ำกว่าประมาณการ</t>
  </si>
  <si>
    <t>ตั้งแต่ต้นปี</t>
  </si>
  <si>
    <t>ค่าธรรมเนียม</t>
  </si>
  <si>
    <t>ค่าธรรมเนียมบัตรประจำตัวประชาชน</t>
  </si>
  <si>
    <t>ค่าธรรมเนียมจดทะเบียนพาณิชย์</t>
  </si>
  <si>
    <t>ค่าธรรมเนียมขนถ่ายสิ่งปฏิกูลประเภทไขมัน</t>
  </si>
  <si>
    <t>ค่าธรรมเนียมขนถ่ายสิ่งปฏิกูล</t>
  </si>
  <si>
    <t>ค่าธรรมเนียมตามกฎหมายควบคุมอาคาร</t>
  </si>
  <si>
    <t>ค่าธรรมเนียมเก็บขนมูลฝอย</t>
  </si>
  <si>
    <t>รวมค่าธรรมเนียม</t>
  </si>
  <si>
    <t>ค่าใบอนุญาต</t>
  </si>
  <si>
    <t>ใบอนุญาตจัดตั้งสถานที่จำหน่ายอาหารและสถานที่สะสมอาหาร</t>
  </si>
  <si>
    <t>ค่าใบอนุญาตการประกอบกิจการที่เป็นอันตรายต่อสุขภาพ</t>
  </si>
  <si>
    <t>ค่าใบอนุญาตจำหน่ายสินค้าในที่สาธารณะ</t>
  </si>
  <si>
    <t>รวมค่าใบอนุญาต</t>
  </si>
  <si>
    <t>ค่าหนังสือรับรองการแจ้งการจัดตั้งสถานที่จำหน่ายอาหาร</t>
  </si>
  <si>
    <t>และสถานที่สะสมอาหาร</t>
  </si>
  <si>
    <t>ค่าปรับ</t>
  </si>
  <si>
    <t>ค่าปรับผู้ละเมิดกฎหมาย</t>
  </si>
  <si>
    <t>รวมค่าปรับ</t>
  </si>
  <si>
    <t>ค่าบริการ</t>
  </si>
  <si>
    <t>การบริการตัดต้นไม้</t>
  </si>
  <si>
    <t>การคัดสำเนาหรือถ่ายเอกสาร</t>
  </si>
  <si>
    <t>รวมค่าบริการ</t>
  </si>
  <si>
    <t>รวมค่าธรรมเนียม ค่าใบอนุญาต ค่าปรับ และค่าบริการ</t>
  </si>
  <si>
    <t>ประจำปีงบประมาณ พ.ศ. 2568 สำนักงานเขตคลองสาน เดือน พฤศจิกายน 2567</t>
  </si>
  <si>
    <t>ประจำปีงบประมาณ พ.ศ. 2568 สำนักงานเขตคลองสาน เดือน ธันวาคม 2567</t>
  </si>
  <si>
    <t>ประจำปีงบประมาณ พ.ศ. 2568 สำนักงานเขตคลองสาน เดือน มกราคม 2568</t>
  </si>
  <si>
    <t>ประจำปีงบประมาณ พ.ศ. 2568 สำนักงานเขตคลองสาน เดือน กุมภาพันธ์ 2568</t>
  </si>
  <si>
    <t>ประจำปีงบประมาณ พ.ศ. 2568 สำนักงานเขตคลองสาน เดือน มีนาคม 2568</t>
  </si>
  <si>
    <t>ใบอนุญาตตลาดเอกชน</t>
  </si>
  <si>
    <t>ใบอนุญาตการโฆษณา</t>
  </si>
  <si>
    <t>การขอใช้สถานที่</t>
  </si>
  <si>
    <t>การทำการต่างๆในที่สาธารณะ</t>
  </si>
  <si>
    <t>ค่าธรรมเนียมรายปีและเงินเพิ่มฯ สำหรับโรงงานจำพวกที่ 2</t>
  </si>
  <si>
    <t>การทำการต่างๆ ในที่สาธารณะ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</si>
</sst>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/>
    <xf numFmtId="43" fontId="2" fillId="0" borderId="13" xfId="1" applyFont="1" applyBorder="1"/>
    <xf numFmtId="43" fontId="2" fillId="0" borderId="14" xfId="0" applyNumberFormat="1" applyFont="1" applyBorder="1"/>
    <xf numFmtId="43" fontId="2" fillId="0" borderId="14" xfId="1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3" fontId="2" fillId="0" borderId="13" xfId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3" fontId="2" fillId="0" borderId="14" xfId="0" applyNumberFormat="1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43" fontId="2" fillId="0" borderId="14" xfId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43" fontId="2" fillId="0" borderId="13" xfId="0" applyNumberFormat="1" applyFont="1" applyBorder="1"/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2" borderId="13" xfId="1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/>
    <xf numFmtId="43" fontId="2" fillId="2" borderId="13" xfId="1" applyFont="1" applyFill="1" applyBorder="1"/>
    <xf numFmtId="43" fontId="2" fillId="2" borderId="14" xfId="1" applyFont="1" applyFill="1" applyBorder="1"/>
    <xf numFmtId="43" fontId="2" fillId="2" borderId="1" xfId="0" applyNumberFormat="1" applyFont="1" applyFill="1" applyBorder="1"/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43" fontId="2" fillId="2" borderId="14" xfId="0" applyNumberFormat="1" applyFont="1" applyFill="1" applyBorder="1" applyAlignment="1">
      <alignment vertical="center"/>
    </xf>
    <xf numFmtId="43" fontId="2" fillId="0" borderId="0" xfId="0" applyNumberFormat="1" applyFont="1"/>
    <xf numFmtId="4" fontId="2" fillId="0" borderId="13" xfId="0" applyNumberFormat="1" applyFont="1" applyBorder="1"/>
    <xf numFmtId="4" fontId="2" fillId="0" borderId="14" xfId="0" applyNumberFormat="1" applyFont="1" applyBorder="1"/>
    <xf numFmtId="43" fontId="3" fillId="2" borderId="1" xfId="0" applyNumberFormat="1" applyFont="1" applyFill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2" borderId="1" xfId="0" applyNumberFormat="1" applyFont="1" applyFill="1" applyBorder="1"/>
    <xf numFmtId="0" fontId="3" fillId="0" borderId="1" xfId="0" applyFont="1" applyBorder="1"/>
    <xf numFmtId="43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03F9-6455-48F5-A7B6-4E9B21E89206}">
  <sheetPr>
    <pageSetUpPr fitToPage="1"/>
  </sheetPr>
  <dimension ref="A1:G30"/>
  <sheetViews>
    <sheetView topLeftCell="A16" workbookViewId="0">
      <selection activeCell="C32" sqref="C32"/>
    </sheetView>
  </sheetViews>
  <sheetFormatPr defaultColWidth="8.875" defaultRowHeight="18.399999999999999" customHeight="1" x14ac:dyDescent="0.2"/>
  <cols>
    <col min="1" max="1" width="8.875" style="2"/>
    <col min="2" max="2" width="44.5" style="20" customWidth="1"/>
    <col min="3" max="3" width="21.625" style="20" customWidth="1"/>
    <col min="4" max="4" width="16.375" style="20" customWidth="1"/>
    <col min="5" max="5" width="20.125" style="20" customWidth="1"/>
    <col min="6" max="6" width="4.375" style="20" customWidth="1"/>
    <col min="7" max="7" width="23.875" style="20" customWidth="1"/>
    <col min="8" max="16384" width="8.875" style="20"/>
  </cols>
  <sheetData>
    <row r="1" spans="1:7" ht="18.399999999999999" customHeight="1" x14ac:dyDescent="0.2">
      <c r="A1" s="62" t="s">
        <v>0</v>
      </c>
      <c r="B1" s="62"/>
      <c r="C1" s="62"/>
      <c r="D1" s="62"/>
      <c r="E1" s="62"/>
      <c r="F1" s="62"/>
      <c r="G1" s="62"/>
    </row>
    <row r="2" spans="1:7" ht="18.399999999999999" customHeight="1" x14ac:dyDescent="0.2">
      <c r="A2" s="63"/>
      <c r="B2" s="63"/>
      <c r="C2" s="63"/>
      <c r="D2" s="63"/>
      <c r="E2" s="63"/>
      <c r="F2" s="63"/>
      <c r="G2" s="63"/>
    </row>
    <row r="3" spans="1:7" ht="18.399999999999999" customHeight="1" x14ac:dyDescent="0.2">
      <c r="A3" s="70" t="s">
        <v>1</v>
      </c>
      <c r="B3" s="71"/>
      <c r="C3" s="71"/>
      <c r="D3" s="71"/>
      <c r="E3" s="71"/>
      <c r="F3" s="71"/>
      <c r="G3" s="72"/>
    </row>
    <row r="4" spans="1:7" ht="18.399999999999999" customHeight="1" x14ac:dyDescent="0.2">
      <c r="A4" s="64" t="s">
        <v>2</v>
      </c>
      <c r="B4" s="65"/>
      <c r="C4" s="65"/>
      <c r="D4" s="65"/>
      <c r="E4" s="65"/>
      <c r="F4" s="65"/>
      <c r="G4" s="66"/>
    </row>
    <row r="5" spans="1:7" ht="18.399999999999999" customHeight="1" x14ac:dyDescent="0.2">
      <c r="A5" s="67" t="s">
        <v>3</v>
      </c>
      <c r="B5" s="68"/>
      <c r="C5" s="68"/>
      <c r="D5" s="68"/>
      <c r="E5" s="68"/>
      <c r="F5" s="68"/>
      <c r="G5" s="69"/>
    </row>
    <row r="6" spans="1:7" ht="18.399999999999999" customHeight="1" x14ac:dyDescent="0.2">
      <c r="A6" s="61" t="s">
        <v>4</v>
      </c>
      <c r="B6" s="61" t="s">
        <v>5</v>
      </c>
      <c r="C6" s="75" t="s">
        <v>6</v>
      </c>
      <c r="D6" s="61" t="s">
        <v>7</v>
      </c>
      <c r="E6" s="61" t="s">
        <v>11</v>
      </c>
      <c r="F6" s="4" t="s">
        <v>8</v>
      </c>
      <c r="G6" s="4" t="s">
        <v>9</v>
      </c>
    </row>
    <row r="7" spans="1:7" ht="18.399999999999999" customHeight="1" x14ac:dyDescent="0.2">
      <c r="A7" s="61"/>
      <c r="B7" s="61"/>
      <c r="C7" s="75"/>
      <c r="D7" s="61"/>
      <c r="E7" s="61"/>
      <c r="F7" s="21"/>
      <c r="G7" s="4" t="s">
        <v>10</v>
      </c>
    </row>
    <row r="8" spans="1:7" ht="18.399999999999999" customHeight="1" x14ac:dyDescent="0.2">
      <c r="A8" s="22" t="s">
        <v>12</v>
      </c>
      <c r="B8" s="23"/>
      <c r="C8" s="41"/>
      <c r="D8" s="21"/>
      <c r="E8" s="21"/>
      <c r="F8" s="21"/>
      <c r="G8" s="21"/>
    </row>
    <row r="9" spans="1:7" ht="18.399999999999999" customHeight="1" x14ac:dyDescent="0.2">
      <c r="A9" s="24">
        <v>1</v>
      </c>
      <c r="B9" s="20" t="s">
        <v>13</v>
      </c>
      <c r="C9" s="42">
        <v>81020</v>
      </c>
      <c r="D9" s="26">
        <v>82250</v>
      </c>
      <c r="E9" s="26">
        <v>82250</v>
      </c>
      <c r="F9" s="25"/>
      <c r="G9" s="39">
        <f>E9-C9</f>
        <v>1230</v>
      </c>
    </row>
    <row r="10" spans="1:7" ht="18.399999999999999" customHeight="1" x14ac:dyDescent="0.2">
      <c r="A10" s="24">
        <v>2</v>
      </c>
      <c r="B10" s="20" t="s">
        <v>14</v>
      </c>
      <c r="C10" s="42">
        <v>320</v>
      </c>
      <c r="D10" s="26">
        <v>350</v>
      </c>
      <c r="E10" s="26">
        <v>350</v>
      </c>
      <c r="F10" s="25"/>
      <c r="G10" s="39">
        <f t="shared" ref="G10:G14" si="0">E10-C10</f>
        <v>30</v>
      </c>
    </row>
    <row r="11" spans="1:7" ht="18.399999999999999" customHeight="1" x14ac:dyDescent="0.2">
      <c r="A11" s="24">
        <v>3</v>
      </c>
      <c r="B11" s="20" t="s">
        <v>15</v>
      </c>
      <c r="C11" s="42">
        <v>30000</v>
      </c>
      <c r="D11" s="26">
        <v>32350</v>
      </c>
      <c r="E11" s="26">
        <v>32350</v>
      </c>
      <c r="F11" s="25"/>
      <c r="G11" s="39">
        <f t="shared" si="0"/>
        <v>2350</v>
      </c>
    </row>
    <row r="12" spans="1:7" ht="18.399999999999999" customHeight="1" x14ac:dyDescent="0.2">
      <c r="A12" s="24">
        <v>4</v>
      </c>
      <c r="B12" s="20" t="s">
        <v>16</v>
      </c>
      <c r="C12" s="42">
        <v>39500</v>
      </c>
      <c r="D12" s="26">
        <v>42050</v>
      </c>
      <c r="E12" s="26">
        <v>42050</v>
      </c>
      <c r="F12" s="25"/>
      <c r="G12" s="39">
        <f t="shared" si="0"/>
        <v>2550</v>
      </c>
    </row>
    <row r="13" spans="1:7" ht="18.399999999999999" customHeight="1" x14ac:dyDescent="0.2">
      <c r="A13" s="24">
        <v>5</v>
      </c>
      <c r="B13" s="20" t="s">
        <v>17</v>
      </c>
      <c r="C13" s="42">
        <v>1100</v>
      </c>
      <c r="D13" s="26">
        <v>1150</v>
      </c>
      <c r="E13" s="26">
        <v>1150</v>
      </c>
      <c r="F13" s="25"/>
      <c r="G13" s="39">
        <f t="shared" si="0"/>
        <v>50</v>
      </c>
    </row>
    <row r="14" spans="1:7" ht="18.399999999999999" customHeight="1" x14ac:dyDescent="0.2">
      <c r="A14" s="24">
        <v>6</v>
      </c>
      <c r="B14" s="20" t="s">
        <v>18</v>
      </c>
      <c r="C14" s="42">
        <v>1107000</v>
      </c>
      <c r="D14" s="26">
        <v>1160790</v>
      </c>
      <c r="E14" s="26">
        <v>1160790</v>
      </c>
      <c r="F14" s="25"/>
      <c r="G14" s="39">
        <f t="shared" si="0"/>
        <v>53790</v>
      </c>
    </row>
    <row r="15" spans="1:7" ht="18.399999999999999" customHeight="1" x14ac:dyDescent="0.2">
      <c r="A15" s="27"/>
      <c r="B15" s="28" t="s">
        <v>19</v>
      </c>
      <c r="C15" s="43">
        <f>SUM(C9:C14)</f>
        <v>1258940</v>
      </c>
      <c r="D15" s="30">
        <f>SUM(D9:D14)</f>
        <v>1318940</v>
      </c>
      <c r="E15" s="30">
        <f>SUM(E9:E14)</f>
        <v>1318940</v>
      </c>
      <c r="F15" s="29"/>
      <c r="G15" s="39">
        <f>SUM(G9:G14)</f>
        <v>60000</v>
      </c>
    </row>
    <row r="16" spans="1:7" ht="18.399999999999999" customHeight="1" x14ac:dyDescent="0.2">
      <c r="A16" s="31" t="s">
        <v>20</v>
      </c>
      <c r="B16" s="23"/>
      <c r="C16" s="44"/>
      <c r="D16" s="33"/>
      <c r="E16" s="33"/>
      <c r="F16" s="21"/>
      <c r="G16" s="33"/>
    </row>
    <row r="17" spans="1:7" ht="18.399999999999999" customHeight="1" x14ac:dyDescent="0.2">
      <c r="A17" s="24">
        <v>1</v>
      </c>
      <c r="B17" s="20" t="s">
        <v>21</v>
      </c>
      <c r="C17" s="42">
        <v>36000</v>
      </c>
      <c r="D17" s="26">
        <v>30530</v>
      </c>
      <c r="E17" s="26">
        <v>30530</v>
      </c>
      <c r="F17" s="25"/>
      <c r="G17" s="39">
        <f>E17-C17</f>
        <v>-5470</v>
      </c>
    </row>
    <row r="18" spans="1:7" ht="18.399999999999999" customHeight="1" x14ac:dyDescent="0.2">
      <c r="A18" s="24">
        <v>2</v>
      </c>
      <c r="B18" s="20" t="s">
        <v>25</v>
      </c>
      <c r="C18" s="42">
        <v>31666</v>
      </c>
      <c r="D18" s="26">
        <v>19494</v>
      </c>
      <c r="E18" s="26">
        <v>19494</v>
      </c>
      <c r="F18" s="25"/>
      <c r="G18" s="39">
        <f t="shared" ref="G18:G21" si="1">E18-C18</f>
        <v>-12172</v>
      </c>
    </row>
    <row r="19" spans="1:7" ht="18.399999999999999" customHeight="1" x14ac:dyDescent="0.2">
      <c r="A19" s="24"/>
      <c r="B19" s="20" t="s">
        <v>26</v>
      </c>
      <c r="C19" s="42"/>
      <c r="D19" s="26"/>
      <c r="E19" s="26"/>
      <c r="F19" s="25"/>
      <c r="G19" s="39"/>
    </row>
    <row r="20" spans="1:7" ht="18.399999999999999" customHeight="1" x14ac:dyDescent="0.2">
      <c r="A20" s="24">
        <v>3</v>
      </c>
      <c r="B20" s="20" t="s">
        <v>22</v>
      </c>
      <c r="C20" s="42">
        <v>149617</v>
      </c>
      <c r="D20" s="26">
        <v>183220</v>
      </c>
      <c r="E20" s="26">
        <v>183220</v>
      </c>
      <c r="F20" s="25"/>
      <c r="G20" s="39">
        <f t="shared" si="1"/>
        <v>33603</v>
      </c>
    </row>
    <row r="21" spans="1:7" ht="18.399999999999999" customHeight="1" x14ac:dyDescent="0.2">
      <c r="A21" s="24">
        <v>4</v>
      </c>
      <c r="B21" s="20" t="s">
        <v>23</v>
      </c>
      <c r="C21" s="42">
        <v>4100</v>
      </c>
      <c r="D21" s="26">
        <v>2000</v>
      </c>
      <c r="E21" s="26">
        <v>2000</v>
      </c>
      <c r="F21" s="25"/>
      <c r="G21" s="39">
        <f t="shared" si="1"/>
        <v>-2100</v>
      </c>
    </row>
    <row r="22" spans="1:7" ht="18.399999999999999" customHeight="1" x14ac:dyDescent="0.2">
      <c r="A22" s="27"/>
      <c r="B22" s="28" t="s">
        <v>24</v>
      </c>
      <c r="C22" s="43">
        <f>SUM(C17:C21)</f>
        <v>221383</v>
      </c>
      <c r="D22" s="32">
        <f>SUM(D17:D21)</f>
        <v>235244</v>
      </c>
      <c r="E22" s="32">
        <f>SUM(E17:E21)</f>
        <v>235244</v>
      </c>
      <c r="F22" s="29"/>
      <c r="G22" s="39">
        <f>SUM(G17:G21)</f>
        <v>13861</v>
      </c>
    </row>
    <row r="23" spans="1:7" ht="18.399999999999999" customHeight="1" x14ac:dyDescent="0.2">
      <c r="A23" s="31" t="s">
        <v>27</v>
      </c>
      <c r="B23" s="23"/>
      <c r="C23" s="44"/>
      <c r="D23" s="33"/>
      <c r="E23" s="33"/>
      <c r="F23" s="21"/>
      <c r="G23" s="33"/>
    </row>
    <row r="24" spans="1:7" ht="18.399999999999999" customHeight="1" x14ac:dyDescent="0.2">
      <c r="A24" s="24">
        <v>1</v>
      </c>
      <c r="B24" s="20" t="s">
        <v>28</v>
      </c>
      <c r="C24" s="42">
        <v>87200</v>
      </c>
      <c r="D24" s="26">
        <v>99500</v>
      </c>
      <c r="E24" s="26">
        <v>99500</v>
      </c>
      <c r="F24" s="25"/>
      <c r="G24" s="39">
        <f>E24-C24</f>
        <v>12300</v>
      </c>
    </row>
    <row r="25" spans="1:7" ht="18.399999999999999" customHeight="1" x14ac:dyDescent="0.2">
      <c r="A25" s="27"/>
      <c r="B25" s="28" t="s">
        <v>29</v>
      </c>
      <c r="C25" s="43">
        <f t="shared" ref="C25:E25" si="2">SUM(C24)</f>
        <v>87200</v>
      </c>
      <c r="D25" s="32">
        <f t="shared" si="2"/>
        <v>99500</v>
      </c>
      <c r="E25" s="32">
        <f t="shared" si="2"/>
        <v>99500</v>
      </c>
      <c r="F25" s="29"/>
      <c r="G25" s="39">
        <f>SUM(G24)</f>
        <v>12300</v>
      </c>
    </row>
    <row r="26" spans="1:7" ht="18.399999999999999" customHeight="1" x14ac:dyDescent="0.2">
      <c r="A26" s="31" t="s">
        <v>30</v>
      </c>
      <c r="B26" s="23"/>
      <c r="C26" s="44"/>
      <c r="D26" s="33"/>
      <c r="E26" s="33"/>
      <c r="F26" s="21"/>
      <c r="G26" s="21"/>
    </row>
    <row r="27" spans="1:7" ht="18.399999999999999" customHeight="1" x14ac:dyDescent="0.2">
      <c r="A27" s="24">
        <v>1</v>
      </c>
      <c r="B27" s="20" t="s">
        <v>31</v>
      </c>
      <c r="C27" s="42">
        <v>15000</v>
      </c>
      <c r="D27" s="26">
        <v>19800</v>
      </c>
      <c r="E27" s="26">
        <v>19800</v>
      </c>
      <c r="F27" s="25"/>
      <c r="G27" s="39">
        <f>E27-C27</f>
        <v>4800</v>
      </c>
    </row>
    <row r="28" spans="1:7" ht="18.399999999999999" customHeight="1" x14ac:dyDescent="0.2">
      <c r="A28" s="24">
        <v>2</v>
      </c>
      <c r="B28" s="20" t="s">
        <v>32</v>
      </c>
      <c r="C28" s="42">
        <v>6500</v>
      </c>
      <c r="D28" s="26">
        <v>7770</v>
      </c>
      <c r="E28" s="26">
        <v>7770</v>
      </c>
      <c r="F28" s="25"/>
      <c r="G28" s="39">
        <f t="shared" ref="G28" si="3">E28-C28</f>
        <v>1270</v>
      </c>
    </row>
    <row r="29" spans="1:7" ht="18.399999999999999" customHeight="1" x14ac:dyDescent="0.2">
      <c r="A29" s="27"/>
      <c r="B29" s="28" t="s">
        <v>33</v>
      </c>
      <c r="C29" s="43">
        <f>SUM(C27:C28)</f>
        <v>21500</v>
      </c>
      <c r="D29" s="32">
        <f>SUM(D27:D28)</f>
        <v>27570</v>
      </c>
      <c r="E29" s="32">
        <f>SUM(E27:E28)</f>
        <v>27570</v>
      </c>
      <c r="F29" s="29"/>
      <c r="G29" s="39">
        <f>SUM(G27:G28)</f>
        <v>6070</v>
      </c>
    </row>
    <row r="30" spans="1:7" ht="18.399999999999999" customHeight="1" x14ac:dyDescent="0.2">
      <c r="A30" s="73" t="s">
        <v>34</v>
      </c>
      <c r="B30" s="74"/>
      <c r="C30" s="55">
        <f>C15+C22+C25+C29</f>
        <v>1589023</v>
      </c>
      <c r="D30" s="56">
        <f>D15+D22+D25+D29</f>
        <v>1681254</v>
      </c>
      <c r="E30" s="56">
        <f>E15+E22+E25+E29</f>
        <v>1681254</v>
      </c>
      <c r="F30" s="57"/>
      <c r="G30" s="56">
        <f>G15+G22+G25+G29</f>
        <v>92231</v>
      </c>
    </row>
  </sheetData>
  <mergeCells count="11">
    <mergeCell ref="A30:B30"/>
    <mergeCell ref="A6:A7"/>
    <mergeCell ref="B6:B7"/>
    <mergeCell ref="C6:C7"/>
    <mergeCell ref="D6:D7"/>
    <mergeCell ref="E6:E7"/>
    <mergeCell ref="A1:G1"/>
    <mergeCell ref="A2:G2"/>
    <mergeCell ref="A4:G4"/>
    <mergeCell ref="A5:G5"/>
    <mergeCell ref="A3:G3"/>
  </mergeCells>
  <pageMargins left="0.59055118110236227" right="0.59055118110236227" top="0.39370078740157483" bottom="0.39370078740157483" header="0.11811023622047245" footer="0.11811023622047245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C79B-B488-47B8-BB6F-F2F75AA0AD56}">
  <sheetPr>
    <pageSetUpPr fitToPage="1"/>
  </sheetPr>
  <dimension ref="A1:G35"/>
  <sheetViews>
    <sheetView topLeftCell="A10" workbookViewId="0">
      <selection activeCell="I28" sqref="I28"/>
    </sheetView>
  </sheetViews>
  <sheetFormatPr defaultColWidth="8.875" defaultRowHeight="18.399999999999999" customHeight="1" x14ac:dyDescent="0.45"/>
  <cols>
    <col min="1" max="1" width="8.875" style="3"/>
    <col min="2" max="2" width="44.5" style="1" customWidth="1"/>
    <col min="3" max="3" width="21.625" style="1" customWidth="1"/>
    <col min="4" max="4" width="16.375" style="1" customWidth="1"/>
    <col min="5" max="5" width="20.125" style="1" customWidth="1"/>
    <col min="6" max="6" width="4.375" style="1" customWidth="1"/>
    <col min="7" max="7" width="23.875" style="1" customWidth="1"/>
    <col min="8" max="16384" width="8.875" style="1"/>
  </cols>
  <sheetData>
    <row r="1" spans="1:7" ht="18.399999999999999" customHeight="1" x14ac:dyDescent="0.45">
      <c r="A1" s="78" t="s">
        <v>0</v>
      </c>
      <c r="B1" s="78"/>
      <c r="C1" s="78"/>
      <c r="D1" s="78"/>
      <c r="E1" s="78"/>
      <c r="F1" s="78"/>
      <c r="G1" s="78"/>
    </row>
    <row r="2" spans="1:7" ht="18.399999999999999" customHeight="1" x14ac:dyDescent="0.45">
      <c r="A2" s="79"/>
      <c r="B2" s="79"/>
      <c r="C2" s="79"/>
      <c r="D2" s="79"/>
      <c r="E2" s="79"/>
      <c r="F2" s="79"/>
      <c r="G2" s="79"/>
    </row>
    <row r="3" spans="1:7" ht="18.399999999999999" customHeight="1" x14ac:dyDescent="0.45">
      <c r="A3" s="80" t="s">
        <v>1</v>
      </c>
      <c r="B3" s="81"/>
      <c r="C3" s="81"/>
      <c r="D3" s="81"/>
      <c r="E3" s="81"/>
      <c r="F3" s="81"/>
      <c r="G3" s="82"/>
    </row>
    <row r="4" spans="1:7" ht="18.399999999999999" customHeight="1" x14ac:dyDescent="0.45">
      <c r="A4" s="83" t="s">
        <v>2</v>
      </c>
      <c r="B4" s="84"/>
      <c r="C4" s="84"/>
      <c r="D4" s="84"/>
      <c r="E4" s="84"/>
      <c r="F4" s="84"/>
      <c r="G4" s="85"/>
    </row>
    <row r="5" spans="1:7" ht="18.399999999999999" customHeight="1" x14ac:dyDescent="0.45">
      <c r="A5" s="86" t="s">
        <v>35</v>
      </c>
      <c r="B5" s="87"/>
      <c r="C5" s="87"/>
      <c r="D5" s="87"/>
      <c r="E5" s="87"/>
      <c r="F5" s="87"/>
      <c r="G5" s="88"/>
    </row>
    <row r="6" spans="1:7" ht="18.399999999999999" customHeight="1" x14ac:dyDescent="0.45">
      <c r="A6" s="61" t="s">
        <v>4</v>
      </c>
      <c r="B6" s="61" t="s">
        <v>5</v>
      </c>
      <c r="C6" s="75" t="s">
        <v>6</v>
      </c>
      <c r="D6" s="61" t="s">
        <v>7</v>
      </c>
      <c r="E6" s="61" t="s">
        <v>11</v>
      </c>
      <c r="F6" s="5" t="s">
        <v>8</v>
      </c>
      <c r="G6" s="5" t="s">
        <v>9</v>
      </c>
    </row>
    <row r="7" spans="1:7" ht="18.399999999999999" customHeight="1" x14ac:dyDescent="0.45">
      <c r="A7" s="61"/>
      <c r="B7" s="61"/>
      <c r="C7" s="75"/>
      <c r="D7" s="61"/>
      <c r="E7" s="61"/>
      <c r="F7" s="6"/>
      <c r="G7" s="5" t="s">
        <v>10</v>
      </c>
    </row>
    <row r="8" spans="1:7" ht="18.399999999999999" customHeight="1" x14ac:dyDescent="0.45">
      <c r="A8" s="18" t="s">
        <v>12</v>
      </c>
      <c r="B8" s="13"/>
      <c r="C8" s="45"/>
      <c r="D8" s="6"/>
      <c r="E8" s="6"/>
      <c r="F8" s="6"/>
      <c r="G8" s="6"/>
    </row>
    <row r="9" spans="1:7" ht="18.399999999999999" customHeight="1" x14ac:dyDescent="0.45">
      <c r="A9" s="11">
        <v>1</v>
      </c>
      <c r="B9" s="1" t="s">
        <v>13</v>
      </c>
      <c r="C9" s="46">
        <v>87000</v>
      </c>
      <c r="D9" s="14">
        <v>87500</v>
      </c>
      <c r="E9" s="14">
        <f>'ต.ค.2567'!E9+'พ.ย.2567'!D9</f>
        <v>169750</v>
      </c>
      <c r="F9" s="9"/>
      <c r="G9" s="35">
        <f>E9-C9</f>
        <v>82750</v>
      </c>
    </row>
    <row r="10" spans="1:7" ht="18.399999999999999" customHeight="1" x14ac:dyDescent="0.45">
      <c r="A10" s="11">
        <v>2</v>
      </c>
      <c r="B10" s="1" t="s">
        <v>14</v>
      </c>
      <c r="C10" s="46">
        <v>350</v>
      </c>
      <c r="D10" s="14">
        <v>380</v>
      </c>
      <c r="E10" s="14">
        <f>'ต.ค.2567'!E10+'พ.ย.2567'!D10</f>
        <v>730</v>
      </c>
      <c r="F10" s="9"/>
      <c r="G10" s="35">
        <f t="shared" ref="G10:G14" si="0">E10-C10</f>
        <v>380</v>
      </c>
    </row>
    <row r="11" spans="1:7" ht="18.399999999999999" customHeight="1" x14ac:dyDescent="0.45">
      <c r="A11" s="11">
        <v>3</v>
      </c>
      <c r="B11" s="1" t="s">
        <v>15</v>
      </c>
      <c r="C11" s="46">
        <v>38000</v>
      </c>
      <c r="D11" s="14">
        <v>38300</v>
      </c>
      <c r="E11" s="14">
        <f>'ต.ค.2567'!E11+'พ.ย.2567'!D11</f>
        <v>70650</v>
      </c>
      <c r="F11" s="9"/>
      <c r="G11" s="35">
        <f t="shared" si="0"/>
        <v>32650</v>
      </c>
    </row>
    <row r="12" spans="1:7" ht="18.399999999999999" customHeight="1" x14ac:dyDescent="0.45">
      <c r="A12" s="11">
        <v>4</v>
      </c>
      <c r="B12" s="1" t="s">
        <v>16</v>
      </c>
      <c r="C12" s="46">
        <v>40500</v>
      </c>
      <c r="D12" s="14">
        <v>43750</v>
      </c>
      <c r="E12" s="14">
        <f>'ต.ค.2567'!E12+'พ.ย.2567'!D12</f>
        <v>85800</v>
      </c>
      <c r="F12" s="9"/>
      <c r="G12" s="35">
        <f t="shared" si="0"/>
        <v>45300</v>
      </c>
    </row>
    <row r="13" spans="1:7" ht="18.399999999999999" customHeight="1" x14ac:dyDescent="0.45">
      <c r="A13" s="11">
        <v>5</v>
      </c>
      <c r="B13" s="1" t="s">
        <v>17</v>
      </c>
      <c r="C13" s="46">
        <v>2500</v>
      </c>
      <c r="D13" s="14">
        <v>2888</v>
      </c>
      <c r="E13" s="14">
        <f>'ต.ค.2567'!E13+'พ.ย.2567'!D13</f>
        <v>4038</v>
      </c>
      <c r="F13" s="9"/>
      <c r="G13" s="35">
        <f t="shared" si="0"/>
        <v>1538</v>
      </c>
    </row>
    <row r="14" spans="1:7" ht="18.399999999999999" customHeight="1" x14ac:dyDescent="0.45">
      <c r="A14" s="11">
        <v>6</v>
      </c>
      <c r="B14" s="1" t="s">
        <v>18</v>
      </c>
      <c r="C14" s="46">
        <v>800000</v>
      </c>
      <c r="D14" s="14">
        <v>857640</v>
      </c>
      <c r="E14" s="14">
        <f>'ต.ค.2567'!E14+'พ.ย.2567'!D14</f>
        <v>2018430</v>
      </c>
      <c r="F14" s="9"/>
      <c r="G14" s="35">
        <f t="shared" si="0"/>
        <v>1218430</v>
      </c>
    </row>
    <row r="15" spans="1:7" ht="18.399999999999999" customHeight="1" x14ac:dyDescent="0.45">
      <c r="A15" s="12"/>
      <c r="B15" s="8" t="s">
        <v>19</v>
      </c>
      <c r="C15" s="47">
        <f>SUM(C9:C14)</f>
        <v>968350</v>
      </c>
      <c r="D15" s="16">
        <f>SUM(D9:D14)</f>
        <v>1030458</v>
      </c>
      <c r="E15" s="14">
        <f>'ต.ค.2567'!E15+'พ.ย.2567'!D15</f>
        <v>2349398</v>
      </c>
      <c r="F15" s="10"/>
      <c r="G15" s="35">
        <f>SUM(G9:G14)</f>
        <v>1381048</v>
      </c>
    </row>
    <row r="16" spans="1:7" ht="18.399999999999999" customHeight="1" x14ac:dyDescent="0.45">
      <c r="A16" s="7" t="s">
        <v>20</v>
      </c>
      <c r="B16" s="13"/>
      <c r="C16" s="48"/>
      <c r="D16" s="17"/>
      <c r="E16" s="17"/>
      <c r="F16" s="6"/>
      <c r="G16" s="6"/>
    </row>
    <row r="17" spans="1:7" ht="18.399999999999999" customHeight="1" x14ac:dyDescent="0.45">
      <c r="A17" s="34">
        <v>1</v>
      </c>
      <c r="B17" s="1" t="s">
        <v>40</v>
      </c>
      <c r="C17" s="46">
        <v>5750</v>
      </c>
      <c r="D17" s="14">
        <v>3000</v>
      </c>
      <c r="E17" s="35">
        <f>D17</f>
        <v>3000</v>
      </c>
      <c r="F17" s="9"/>
      <c r="G17" s="35">
        <f>E17-C17</f>
        <v>-2750</v>
      </c>
    </row>
    <row r="18" spans="1:7" ht="18.399999999999999" customHeight="1" x14ac:dyDescent="0.45">
      <c r="A18" s="11">
        <v>2</v>
      </c>
      <c r="B18" s="1" t="s">
        <v>21</v>
      </c>
      <c r="C18" s="46">
        <v>36000</v>
      </c>
      <c r="D18" s="14">
        <v>57520</v>
      </c>
      <c r="E18" s="35">
        <f>'ต.ค.2567'!E17+'พ.ย.2567'!D18</f>
        <v>88050</v>
      </c>
      <c r="F18" s="9"/>
      <c r="G18" s="35">
        <f t="shared" ref="G18:G23" si="1">E18-C18</f>
        <v>52050</v>
      </c>
    </row>
    <row r="19" spans="1:7" ht="18.399999999999999" customHeight="1" x14ac:dyDescent="0.45">
      <c r="A19" s="11">
        <v>3</v>
      </c>
      <c r="B19" s="1" t="s">
        <v>25</v>
      </c>
      <c r="C19" s="46">
        <v>31666</v>
      </c>
      <c r="D19" s="14">
        <v>36468</v>
      </c>
      <c r="E19" s="35">
        <f>'ต.ค.2567'!E18+'พ.ย.2567'!D19</f>
        <v>55962</v>
      </c>
      <c r="F19" s="9"/>
      <c r="G19" s="35">
        <f t="shared" si="1"/>
        <v>24296</v>
      </c>
    </row>
    <row r="20" spans="1:7" ht="18.399999999999999" customHeight="1" x14ac:dyDescent="0.45">
      <c r="A20" s="11"/>
      <c r="B20" s="1" t="s">
        <v>26</v>
      </c>
      <c r="C20" s="46"/>
      <c r="D20" s="14"/>
      <c r="E20" s="35"/>
      <c r="F20" s="9"/>
      <c r="G20" s="35"/>
    </row>
    <row r="21" spans="1:7" ht="18.399999999999999" customHeight="1" x14ac:dyDescent="0.45">
      <c r="A21" s="11">
        <v>4</v>
      </c>
      <c r="B21" s="1" t="s">
        <v>22</v>
      </c>
      <c r="C21" s="46">
        <v>149617</v>
      </c>
      <c r="D21" s="14">
        <v>199845</v>
      </c>
      <c r="E21" s="35">
        <f>'ต.ค.2567'!E20+'พ.ย.2567'!D21</f>
        <v>383065</v>
      </c>
      <c r="F21" s="9"/>
      <c r="G21" s="35">
        <f t="shared" si="1"/>
        <v>233448</v>
      </c>
    </row>
    <row r="22" spans="1:7" ht="18.399999999999999" customHeight="1" x14ac:dyDescent="0.45">
      <c r="A22" s="11">
        <v>5</v>
      </c>
      <c r="B22" s="1" t="s">
        <v>23</v>
      </c>
      <c r="C22" s="46">
        <v>4100</v>
      </c>
      <c r="D22" s="14">
        <v>23500</v>
      </c>
      <c r="E22" s="35">
        <f>'ต.ค.2567'!E21+'พ.ย.2567'!D22</f>
        <v>25500</v>
      </c>
      <c r="F22" s="9"/>
      <c r="G22" s="35">
        <f t="shared" si="1"/>
        <v>21400</v>
      </c>
    </row>
    <row r="23" spans="1:7" ht="18.399999999999999" customHeight="1" x14ac:dyDescent="0.45">
      <c r="A23" s="11">
        <v>6</v>
      </c>
      <c r="B23" s="1" t="s">
        <v>41</v>
      </c>
      <c r="C23" s="46">
        <v>208</v>
      </c>
      <c r="D23" s="14">
        <v>770</v>
      </c>
      <c r="E23" s="35">
        <f>D23</f>
        <v>770</v>
      </c>
      <c r="F23" s="9"/>
      <c r="G23" s="35">
        <f t="shared" si="1"/>
        <v>562</v>
      </c>
    </row>
    <row r="24" spans="1:7" ht="18.399999999999999" customHeight="1" x14ac:dyDescent="0.45">
      <c r="A24" s="12"/>
      <c r="B24" s="8" t="s">
        <v>24</v>
      </c>
      <c r="C24" s="47">
        <f>SUM(C17:C23)</f>
        <v>227341</v>
      </c>
      <c r="D24" s="16">
        <f>SUM(D17:D23)</f>
        <v>321103</v>
      </c>
      <c r="E24" s="15">
        <f>'ต.ค.2567'!E22+'พ.ย.2567'!D24</f>
        <v>556347</v>
      </c>
      <c r="F24" s="10"/>
      <c r="G24" s="35">
        <f>SUM(G17:G23)</f>
        <v>329006</v>
      </c>
    </row>
    <row r="25" spans="1:7" ht="18.399999999999999" customHeight="1" x14ac:dyDescent="0.45">
      <c r="A25" s="19" t="s">
        <v>27</v>
      </c>
      <c r="B25" s="13"/>
      <c r="C25" s="48"/>
      <c r="D25" s="17"/>
      <c r="E25" s="17"/>
      <c r="F25" s="6"/>
      <c r="G25" s="6"/>
    </row>
    <row r="26" spans="1:7" ht="18.399999999999999" customHeight="1" x14ac:dyDescent="0.45">
      <c r="A26" s="34">
        <v>1</v>
      </c>
      <c r="B26" s="1" t="s">
        <v>28</v>
      </c>
      <c r="C26" s="46">
        <v>76300</v>
      </c>
      <c r="D26" s="14">
        <v>91600</v>
      </c>
      <c r="E26" s="35">
        <f>'ต.ค.2567'!E24+'พ.ย.2567'!D26</f>
        <v>191100</v>
      </c>
      <c r="F26" s="9"/>
      <c r="G26" s="35">
        <f>E26-C26</f>
        <v>114800</v>
      </c>
    </row>
    <row r="27" spans="1:7" ht="18.399999999999999" customHeight="1" x14ac:dyDescent="0.45">
      <c r="A27" s="12"/>
      <c r="B27" s="8" t="s">
        <v>29</v>
      </c>
      <c r="C27" s="47">
        <f>SUM(C26)</f>
        <v>76300</v>
      </c>
      <c r="D27" s="16">
        <f>SUM(D26)</f>
        <v>91600</v>
      </c>
      <c r="E27" s="15">
        <f>'ต.ค.2567'!E25+'พ.ย.2567'!D27</f>
        <v>191100</v>
      </c>
      <c r="F27" s="10"/>
      <c r="G27" s="35">
        <f>SUM(G26)</f>
        <v>114800</v>
      </c>
    </row>
    <row r="28" spans="1:7" ht="18.399999999999999" customHeight="1" x14ac:dyDescent="0.45">
      <c r="A28" s="18" t="s">
        <v>30</v>
      </c>
      <c r="B28" s="13"/>
      <c r="C28" s="48"/>
      <c r="D28" s="17"/>
      <c r="E28" s="17"/>
      <c r="F28" s="6"/>
      <c r="G28" s="6"/>
    </row>
    <row r="29" spans="1:7" ht="18.399999999999999" customHeight="1" x14ac:dyDescent="0.45">
      <c r="A29" s="11">
        <v>1</v>
      </c>
      <c r="B29" s="1" t="s">
        <v>42</v>
      </c>
      <c r="C29" s="46">
        <v>2000</v>
      </c>
      <c r="D29" s="14">
        <v>4000</v>
      </c>
      <c r="E29" s="35">
        <f>D29</f>
        <v>4000</v>
      </c>
      <c r="F29" s="9"/>
      <c r="G29" s="35">
        <f>E29-C29</f>
        <v>2000</v>
      </c>
    </row>
    <row r="30" spans="1:7" ht="18.399999999999999" customHeight="1" x14ac:dyDescent="0.45">
      <c r="A30" s="11">
        <v>2</v>
      </c>
      <c r="B30" s="1" t="s">
        <v>31</v>
      </c>
      <c r="C30" s="46">
        <v>10000</v>
      </c>
      <c r="D30" s="14">
        <v>12100</v>
      </c>
      <c r="E30" s="35">
        <f>'ต.ค.2567'!E27+'พ.ย.2567'!D30</f>
        <v>31900</v>
      </c>
      <c r="F30" s="9"/>
      <c r="G30" s="35">
        <f t="shared" ref="G30:G32" si="2">E30-C30</f>
        <v>21900</v>
      </c>
    </row>
    <row r="31" spans="1:7" ht="18.399999999999999" customHeight="1" x14ac:dyDescent="0.45">
      <c r="A31" s="11">
        <v>3</v>
      </c>
      <c r="B31" s="1" t="s">
        <v>32</v>
      </c>
      <c r="C31" s="46">
        <v>10000</v>
      </c>
      <c r="D31" s="14">
        <v>8020</v>
      </c>
      <c r="E31" s="35">
        <f>'ต.ค.2567'!E28+'พ.ย.2567'!D31</f>
        <v>15790</v>
      </c>
      <c r="F31" s="9"/>
      <c r="G31" s="35">
        <f t="shared" si="2"/>
        <v>5790</v>
      </c>
    </row>
    <row r="32" spans="1:7" ht="18.399999999999999" customHeight="1" x14ac:dyDescent="0.45">
      <c r="A32" s="11">
        <v>4</v>
      </c>
      <c r="B32" s="1" t="s">
        <v>43</v>
      </c>
      <c r="C32" s="46">
        <v>10000</v>
      </c>
      <c r="D32" s="14">
        <v>19600</v>
      </c>
      <c r="E32" s="35">
        <f>D32</f>
        <v>19600</v>
      </c>
      <c r="F32" s="9"/>
      <c r="G32" s="35">
        <f t="shared" si="2"/>
        <v>9600</v>
      </c>
    </row>
    <row r="33" spans="1:7" ht="18.399999999999999" customHeight="1" x14ac:dyDescent="0.45">
      <c r="A33" s="12"/>
      <c r="B33" s="8" t="s">
        <v>33</v>
      </c>
      <c r="C33" s="47">
        <f>SUM(C29:C32)</f>
        <v>32000</v>
      </c>
      <c r="D33" s="16">
        <f>SUM(D29:D32)</f>
        <v>43720</v>
      </c>
      <c r="E33" s="15">
        <f>'ต.ค.2567'!E29+'พ.ย.2567'!D33</f>
        <v>71290</v>
      </c>
      <c r="F33" s="10"/>
      <c r="G33" s="35">
        <f>SUM(G29:G32)</f>
        <v>39290</v>
      </c>
    </row>
    <row r="34" spans="1:7" ht="18.399999999999999" customHeight="1" x14ac:dyDescent="0.45">
      <c r="A34" s="76" t="s">
        <v>34</v>
      </c>
      <c r="B34" s="77"/>
      <c r="C34" s="58">
        <f>C15+C24+C27+C33</f>
        <v>1303991</v>
      </c>
      <c r="D34" s="58">
        <f>D15+D24+D27+D33</f>
        <v>1486881</v>
      </c>
      <c r="E34" s="58">
        <f>E15+E24+E27+E33</f>
        <v>3168135</v>
      </c>
      <c r="F34" s="59"/>
      <c r="G34" s="60">
        <f>G15+G24+G27+G33</f>
        <v>1864144</v>
      </c>
    </row>
    <row r="35" spans="1:7" ht="18.399999999999999" customHeight="1" x14ac:dyDescent="0.45">
      <c r="E35" s="52"/>
    </row>
  </sheetData>
  <mergeCells count="11">
    <mergeCell ref="A34:B34"/>
    <mergeCell ref="A1:G1"/>
    <mergeCell ref="A2:G2"/>
    <mergeCell ref="A3:G3"/>
    <mergeCell ref="A4:G4"/>
    <mergeCell ref="A5:G5"/>
    <mergeCell ref="A6:A7"/>
    <mergeCell ref="B6:B7"/>
    <mergeCell ref="C6:C7"/>
    <mergeCell ref="D6:D7"/>
    <mergeCell ref="E6:E7"/>
  </mergeCells>
  <pageMargins left="0.19685039370078741" right="0.19685039370078741" top="0.19685039370078741" bottom="0.19685039370078741" header="0" footer="0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C36F-B5FB-40F9-AB54-14ED69DF8FD9}">
  <sheetPr>
    <pageSetUpPr fitToPage="1"/>
  </sheetPr>
  <dimension ref="A1:G34"/>
  <sheetViews>
    <sheetView topLeftCell="A19" workbookViewId="0">
      <selection activeCell="C43" sqref="C43"/>
    </sheetView>
  </sheetViews>
  <sheetFormatPr defaultColWidth="8.875" defaultRowHeight="18.399999999999999" customHeight="1" x14ac:dyDescent="0.2"/>
  <cols>
    <col min="1" max="1" width="8.875" style="2"/>
    <col min="2" max="2" width="44.5" style="20" customWidth="1"/>
    <col min="3" max="3" width="21.625" style="20" customWidth="1"/>
    <col min="4" max="4" width="16.375" style="20" customWidth="1"/>
    <col min="5" max="5" width="20.125" style="20" customWidth="1"/>
    <col min="6" max="6" width="4.375" style="20" customWidth="1"/>
    <col min="7" max="7" width="23.875" style="20" customWidth="1"/>
    <col min="8" max="16384" width="8.875" style="20"/>
  </cols>
  <sheetData>
    <row r="1" spans="1:7" ht="18.399999999999999" customHeight="1" x14ac:dyDescent="0.2">
      <c r="A1" s="62" t="s">
        <v>0</v>
      </c>
      <c r="B1" s="62"/>
      <c r="C1" s="62"/>
      <c r="D1" s="62"/>
      <c r="E1" s="62"/>
      <c r="F1" s="62"/>
      <c r="G1" s="62"/>
    </row>
    <row r="2" spans="1:7" ht="18.399999999999999" customHeight="1" x14ac:dyDescent="0.2">
      <c r="A2" s="63"/>
      <c r="B2" s="63"/>
      <c r="C2" s="63"/>
      <c r="D2" s="63"/>
      <c r="E2" s="63"/>
      <c r="F2" s="63"/>
      <c r="G2" s="63"/>
    </row>
    <row r="3" spans="1:7" ht="18.399999999999999" customHeight="1" x14ac:dyDescent="0.2">
      <c r="A3" s="70" t="s">
        <v>1</v>
      </c>
      <c r="B3" s="71"/>
      <c r="C3" s="71"/>
      <c r="D3" s="71"/>
      <c r="E3" s="71"/>
      <c r="F3" s="71"/>
      <c r="G3" s="72"/>
    </row>
    <row r="4" spans="1:7" ht="18.399999999999999" customHeight="1" x14ac:dyDescent="0.2">
      <c r="A4" s="64" t="s">
        <v>2</v>
      </c>
      <c r="B4" s="65"/>
      <c r="C4" s="65"/>
      <c r="D4" s="65"/>
      <c r="E4" s="65"/>
      <c r="F4" s="65"/>
      <c r="G4" s="66"/>
    </row>
    <row r="5" spans="1:7" ht="18.399999999999999" customHeight="1" x14ac:dyDescent="0.2">
      <c r="A5" s="67" t="s">
        <v>36</v>
      </c>
      <c r="B5" s="68"/>
      <c r="C5" s="68"/>
      <c r="D5" s="68"/>
      <c r="E5" s="68"/>
      <c r="F5" s="68"/>
      <c r="G5" s="69"/>
    </row>
    <row r="6" spans="1:7" ht="18.399999999999999" customHeight="1" x14ac:dyDescent="0.2">
      <c r="A6" s="61" t="s">
        <v>4</v>
      </c>
      <c r="B6" s="61" t="s">
        <v>5</v>
      </c>
      <c r="C6" s="75" t="s">
        <v>6</v>
      </c>
      <c r="D6" s="61" t="s">
        <v>7</v>
      </c>
      <c r="E6" s="61" t="s">
        <v>11</v>
      </c>
      <c r="F6" s="4" t="s">
        <v>8</v>
      </c>
      <c r="G6" s="4" t="s">
        <v>9</v>
      </c>
    </row>
    <row r="7" spans="1:7" ht="18.399999999999999" customHeight="1" x14ac:dyDescent="0.2">
      <c r="A7" s="61"/>
      <c r="B7" s="61"/>
      <c r="C7" s="75"/>
      <c r="D7" s="61"/>
      <c r="E7" s="61"/>
      <c r="F7" s="21"/>
      <c r="G7" s="4" t="s">
        <v>10</v>
      </c>
    </row>
    <row r="8" spans="1:7" ht="18.399999999999999" customHeight="1" x14ac:dyDescent="0.2">
      <c r="A8" s="36" t="s">
        <v>12</v>
      </c>
      <c r="B8" s="37"/>
      <c r="C8" s="49"/>
      <c r="D8" s="38"/>
      <c r="E8" s="38"/>
      <c r="F8" s="38"/>
      <c r="G8" s="38"/>
    </row>
    <row r="9" spans="1:7" ht="18.399999999999999" customHeight="1" x14ac:dyDescent="0.2">
      <c r="A9" s="24">
        <v>1</v>
      </c>
      <c r="B9" s="20" t="s">
        <v>13</v>
      </c>
      <c r="C9" s="42">
        <v>81020</v>
      </c>
      <c r="D9" s="26">
        <v>77260</v>
      </c>
      <c r="E9" s="39">
        <f>'พ.ย.2567'!E9+'ธ.ค.2567'!D9</f>
        <v>247010</v>
      </c>
      <c r="F9" s="25"/>
      <c r="G9" s="39">
        <f>E9-C9</f>
        <v>165990</v>
      </c>
    </row>
    <row r="10" spans="1:7" ht="18.399999999999999" customHeight="1" x14ac:dyDescent="0.2">
      <c r="A10" s="24">
        <v>2</v>
      </c>
      <c r="B10" s="20" t="s">
        <v>14</v>
      </c>
      <c r="C10" s="42">
        <v>380</v>
      </c>
      <c r="D10" s="26">
        <v>400</v>
      </c>
      <c r="E10" s="39">
        <f>'พ.ย.2567'!E10+'ธ.ค.2567'!D10</f>
        <v>1130</v>
      </c>
      <c r="F10" s="25"/>
      <c r="G10" s="39">
        <f t="shared" ref="G10:G14" si="0">E10-C10</f>
        <v>750</v>
      </c>
    </row>
    <row r="11" spans="1:7" ht="18.399999999999999" customHeight="1" x14ac:dyDescent="0.2">
      <c r="A11" s="24">
        <v>3</v>
      </c>
      <c r="B11" s="20" t="s">
        <v>15</v>
      </c>
      <c r="C11" s="42">
        <v>22500</v>
      </c>
      <c r="D11" s="26">
        <v>27200</v>
      </c>
      <c r="E11" s="39">
        <f>'พ.ย.2567'!E11+'ธ.ค.2567'!D11</f>
        <v>97850</v>
      </c>
      <c r="F11" s="25"/>
      <c r="G11" s="39">
        <f t="shared" si="0"/>
        <v>75350</v>
      </c>
    </row>
    <row r="12" spans="1:7" ht="18.399999999999999" customHeight="1" x14ac:dyDescent="0.2">
      <c r="A12" s="24">
        <v>4</v>
      </c>
      <c r="B12" s="20" t="s">
        <v>16</v>
      </c>
      <c r="C12" s="42">
        <v>43000</v>
      </c>
      <c r="D12" s="26">
        <v>43500</v>
      </c>
      <c r="E12" s="39">
        <f>'พ.ย.2567'!E12+'ธ.ค.2567'!D12</f>
        <v>129300</v>
      </c>
      <c r="F12" s="25"/>
      <c r="G12" s="39">
        <f t="shared" si="0"/>
        <v>86300</v>
      </c>
    </row>
    <row r="13" spans="1:7" ht="18.399999999999999" customHeight="1" x14ac:dyDescent="0.2">
      <c r="A13" s="24">
        <v>5</v>
      </c>
      <c r="B13" s="20" t="s">
        <v>17</v>
      </c>
      <c r="C13" s="42">
        <v>2000</v>
      </c>
      <c r="D13" s="26">
        <v>2863</v>
      </c>
      <c r="E13" s="39">
        <f>'พ.ย.2567'!E13+'ธ.ค.2567'!D13</f>
        <v>6901</v>
      </c>
      <c r="F13" s="25"/>
      <c r="G13" s="39">
        <f t="shared" si="0"/>
        <v>4901</v>
      </c>
    </row>
    <row r="14" spans="1:7" ht="18.399999999999999" customHeight="1" x14ac:dyDescent="0.2">
      <c r="A14" s="24">
        <v>6</v>
      </c>
      <c r="B14" s="20" t="s">
        <v>18</v>
      </c>
      <c r="C14" s="42">
        <v>900000</v>
      </c>
      <c r="D14" s="26">
        <v>809400</v>
      </c>
      <c r="E14" s="39">
        <f>'พ.ย.2567'!E14+'ธ.ค.2567'!D14</f>
        <v>2827830</v>
      </c>
      <c r="F14" s="25"/>
      <c r="G14" s="39">
        <f t="shared" si="0"/>
        <v>1927830</v>
      </c>
    </row>
    <row r="15" spans="1:7" ht="18.399999999999999" customHeight="1" x14ac:dyDescent="0.2">
      <c r="A15" s="27"/>
      <c r="B15" s="28" t="s">
        <v>19</v>
      </c>
      <c r="C15" s="42">
        <f>SUM(C9:C14)</f>
        <v>1048900</v>
      </c>
      <c r="D15" s="32">
        <f>SUM(D9:D14)</f>
        <v>960623</v>
      </c>
      <c r="E15" s="39">
        <f>'พ.ย.2567'!E15+'ธ.ค.2567'!D15</f>
        <v>3310021</v>
      </c>
      <c r="F15" s="29"/>
      <c r="G15" s="30">
        <f>SUM(G9:G14)</f>
        <v>2261121</v>
      </c>
    </row>
    <row r="16" spans="1:7" ht="18.399999999999999" customHeight="1" x14ac:dyDescent="0.2">
      <c r="A16" s="31" t="s">
        <v>20</v>
      </c>
      <c r="B16" s="23"/>
      <c r="C16" s="41"/>
      <c r="D16" s="21"/>
      <c r="E16" s="21"/>
      <c r="F16" s="21"/>
      <c r="G16" s="21"/>
    </row>
    <row r="17" spans="1:7" ht="18.399999999999999" customHeight="1" x14ac:dyDescent="0.45">
      <c r="A17" s="24">
        <v>1</v>
      </c>
      <c r="B17" s="20" t="s">
        <v>40</v>
      </c>
      <c r="C17" s="46">
        <v>5750</v>
      </c>
      <c r="D17" s="26">
        <v>40000</v>
      </c>
      <c r="E17" s="39">
        <f>'พ.ย.2567'!E17+'ธ.ค.2567'!D17</f>
        <v>43000</v>
      </c>
      <c r="F17" s="25"/>
      <c r="G17" s="39">
        <f>E17-C17</f>
        <v>37250</v>
      </c>
    </row>
    <row r="18" spans="1:7" ht="18.399999999999999" customHeight="1" x14ac:dyDescent="0.45">
      <c r="A18" s="24">
        <v>2</v>
      </c>
      <c r="B18" s="20" t="s">
        <v>21</v>
      </c>
      <c r="C18" s="46">
        <v>36000</v>
      </c>
      <c r="D18" s="26">
        <v>67230</v>
      </c>
      <c r="E18" s="39">
        <f>'พ.ย.2567'!E18+'ธ.ค.2567'!D18</f>
        <v>155280</v>
      </c>
      <c r="F18" s="25"/>
      <c r="G18" s="39">
        <f t="shared" ref="G18:G23" si="1">E18-C18</f>
        <v>119280</v>
      </c>
    </row>
    <row r="19" spans="1:7" ht="18.399999999999999" customHeight="1" x14ac:dyDescent="0.45">
      <c r="A19" s="24">
        <v>3</v>
      </c>
      <c r="B19" s="20" t="s">
        <v>25</v>
      </c>
      <c r="C19" s="46">
        <v>31666</v>
      </c>
      <c r="D19" s="26">
        <v>42608</v>
      </c>
      <c r="E19" s="39">
        <f>'พ.ย.2567'!E19+'ธ.ค.2567'!D19</f>
        <v>98570</v>
      </c>
      <c r="F19" s="25"/>
      <c r="G19" s="39">
        <f t="shared" si="1"/>
        <v>66904</v>
      </c>
    </row>
    <row r="20" spans="1:7" ht="18.399999999999999" customHeight="1" x14ac:dyDescent="0.45">
      <c r="A20" s="24"/>
      <c r="B20" s="20" t="s">
        <v>26</v>
      </c>
      <c r="C20" s="46"/>
      <c r="D20" s="26"/>
      <c r="E20" s="39"/>
      <c r="F20" s="25"/>
      <c r="G20" s="39"/>
    </row>
    <row r="21" spans="1:7" ht="18.399999999999999" customHeight="1" x14ac:dyDescent="0.45">
      <c r="A21" s="24">
        <v>4</v>
      </c>
      <c r="B21" s="20" t="s">
        <v>22</v>
      </c>
      <c r="C21" s="46">
        <v>149617</v>
      </c>
      <c r="D21" s="26">
        <v>389150</v>
      </c>
      <c r="E21" s="39">
        <f>'พ.ย.2567'!E21+'ธ.ค.2567'!D21</f>
        <v>772215</v>
      </c>
      <c r="F21" s="25"/>
      <c r="G21" s="39">
        <f t="shared" si="1"/>
        <v>622598</v>
      </c>
    </row>
    <row r="22" spans="1:7" ht="18.399999999999999" customHeight="1" x14ac:dyDescent="0.45">
      <c r="A22" s="24">
        <v>5</v>
      </c>
      <c r="B22" s="20" t="s">
        <v>23</v>
      </c>
      <c r="C22" s="46">
        <v>4100</v>
      </c>
      <c r="D22" s="26">
        <v>11000</v>
      </c>
      <c r="E22" s="39">
        <f>'พ.ย.2567'!E22+'ธ.ค.2567'!D22</f>
        <v>36500</v>
      </c>
      <c r="F22" s="25"/>
      <c r="G22" s="39">
        <f t="shared" si="1"/>
        <v>32400</v>
      </c>
    </row>
    <row r="23" spans="1:7" ht="18.399999999999999" customHeight="1" x14ac:dyDescent="0.45">
      <c r="A23" s="24">
        <v>6</v>
      </c>
      <c r="B23" s="20" t="s">
        <v>41</v>
      </c>
      <c r="C23" s="46">
        <v>208</v>
      </c>
      <c r="D23" s="26">
        <v>705</v>
      </c>
      <c r="E23" s="39">
        <f>'พ.ย.2567'!E23+'ธ.ค.2567'!D23</f>
        <v>1475</v>
      </c>
      <c r="F23" s="25"/>
      <c r="G23" s="39">
        <f t="shared" si="1"/>
        <v>1267</v>
      </c>
    </row>
    <row r="24" spans="1:7" ht="18.399999999999999" customHeight="1" x14ac:dyDescent="0.45">
      <c r="A24" s="27"/>
      <c r="B24" s="28" t="s">
        <v>24</v>
      </c>
      <c r="C24" s="47">
        <f>SUM(C17:C23)</f>
        <v>227341</v>
      </c>
      <c r="D24" s="32">
        <f>SUM(D17:D23)</f>
        <v>550693</v>
      </c>
      <c r="E24" s="39">
        <f>'พ.ย.2567'!E24+'ธ.ค.2567'!D24</f>
        <v>1107040</v>
      </c>
      <c r="F24" s="29"/>
      <c r="G24" s="39">
        <f>SUM(G17:G23)</f>
        <v>879699</v>
      </c>
    </row>
    <row r="25" spans="1:7" ht="18.399999999999999" customHeight="1" x14ac:dyDescent="0.2">
      <c r="A25" s="31" t="s">
        <v>27</v>
      </c>
      <c r="B25" s="23"/>
      <c r="C25" s="41"/>
      <c r="D25" s="21"/>
      <c r="E25" s="21"/>
      <c r="F25" s="21"/>
      <c r="G25" s="21"/>
    </row>
    <row r="26" spans="1:7" ht="18.399999999999999" customHeight="1" x14ac:dyDescent="0.2">
      <c r="A26" s="40">
        <v>1</v>
      </c>
      <c r="B26" s="20" t="s">
        <v>28</v>
      </c>
      <c r="C26" s="42">
        <v>87800</v>
      </c>
      <c r="D26" s="26">
        <v>95950</v>
      </c>
      <c r="E26" s="39">
        <f>'พ.ย.2567'!E26+'ธ.ค.2567'!D26</f>
        <v>287050</v>
      </c>
      <c r="F26" s="25"/>
      <c r="G26" s="39">
        <f>E26-C26</f>
        <v>199250</v>
      </c>
    </row>
    <row r="27" spans="1:7" ht="18.399999999999999" customHeight="1" x14ac:dyDescent="0.2">
      <c r="A27" s="40"/>
      <c r="B27" s="2" t="s">
        <v>29</v>
      </c>
      <c r="C27" s="42">
        <f>SUM(C26)</f>
        <v>87800</v>
      </c>
      <c r="D27" s="26">
        <f>SUM(D26)</f>
        <v>95950</v>
      </c>
      <c r="E27" s="39">
        <f>'พ.ย.2567'!E27+'ธ.ค.2567'!D27</f>
        <v>287050</v>
      </c>
      <c r="F27" s="25"/>
      <c r="G27" s="39">
        <f>SUM(G26)</f>
        <v>199250</v>
      </c>
    </row>
    <row r="28" spans="1:7" ht="18.399999999999999" customHeight="1" x14ac:dyDescent="0.2">
      <c r="A28" s="31" t="s">
        <v>30</v>
      </c>
      <c r="B28" s="23"/>
      <c r="C28" s="41"/>
      <c r="D28" s="21"/>
      <c r="E28" s="21"/>
      <c r="F28" s="21"/>
      <c r="G28" s="21"/>
    </row>
    <row r="29" spans="1:7" ht="18.399999999999999" customHeight="1" x14ac:dyDescent="0.2">
      <c r="A29" s="24">
        <v>1</v>
      </c>
      <c r="B29" s="20" t="s">
        <v>42</v>
      </c>
      <c r="C29" s="50">
        <v>0</v>
      </c>
      <c r="D29" s="25">
        <v>0</v>
      </c>
      <c r="E29" s="39">
        <f>'พ.ย.2567'!E29+'ธ.ค.2567'!D29</f>
        <v>4000</v>
      </c>
      <c r="F29" s="25"/>
      <c r="G29" s="39">
        <f>E29-C29</f>
        <v>4000</v>
      </c>
    </row>
    <row r="30" spans="1:7" ht="18.399999999999999" customHeight="1" x14ac:dyDescent="0.2">
      <c r="A30" s="24">
        <v>2</v>
      </c>
      <c r="B30" s="20" t="s">
        <v>31</v>
      </c>
      <c r="C30" s="50">
        <v>0</v>
      </c>
      <c r="D30" s="25">
        <v>0</v>
      </c>
      <c r="E30" s="39">
        <f>'พ.ย.2567'!E30+'ธ.ค.2567'!D30</f>
        <v>31900</v>
      </c>
      <c r="F30" s="25"/>
      <c r="G30" s="39">
        <f t="shared" ref="G30:G32" si="2">E30-C30</f>
        <v>31900</v>
      </c>
    </row>
    <row r="31" spans="1:7" ht="18.399999999999999" customHeight="1" x14ac:dyDescent="0.2">
      <c r="A31" s="24">
        <v>3</v>
      </c>
      <c r="B31" s="20" t="s">
        <v>32</v>
      </c>
      <c r="C31" s="42">
        <v>6500</v>
      </c>
      <c r="D31" s="26">
        <v>5960</v>
      </c>
      <c r="E31" s="39">
        <f>'พ.ย.2567'!E31+'ธ.ค.2567'!D31</f>
        <v>21750</v>
      </c>
      <c r="F31" s="25"/>
      <c r="G31" s="39">
        <f t="shared" si="2"/>
        <v>15250</v>
      </c>
    </row>
    <row r="32" spans="1:7" ht="18.399999999999999" customHeight="1" x14ac:dyDescent="0.2">
      <c r="A32" s="24">
        <v>4</v>
      </c>
      <c r="B32" s="20" t="s">
        <v>43</v>
      </c>
      <c r="C32" s="50">
        <v>0</v>
      </c>
      <c r="D32" s="25">
        <v>0</v>
      </c>
      <c r="E32" s="39">
        <f>'พ.ย.2567'!E32+'ธ.ค.2567'!D32</f>
        <v>19600</v>
      </c>
      <c r="F32" s="25"/>
      <c r="G32" s="39">
        <f t="shared" si="2"/>
        <v>19600</v>
      </c>
    </row>
    <row r="33" spans="1:7" ht="18.399999999999999" customHeight="1" x14ac:dyDescent="0.2">
      <c r="A33" s="27"/>
      <c r="B33" s="28" t="s">
        <v>33</v>
      </c>
      <c r="C33" s="43">
        <f>SUM(C29:C32)</f>
        <v>6500</v>
      </c>
      <c r="D33" s="32">
        <f>SUM(D29:D32)</f>
        <v>5960</v>
      </c>
      <c r="E33" s="39">
        <f>'พ.ย.2567'!E33+'ธ.ค.2567'!D33</f>
        <v>77250</v>
      </c>
      <c r="F33" s="29"/>
      <c r="G33" s="39">
        <f>SUM(G29:G32)</f>
        <v>70750</v>
      </c>
    </row>
    <row r="34" spans="1:7" ht="18.399999999999999" customHeight="1" x14ac:dyDescent="0.2">
      <c r="A34" s="73" t="s">
        <v>34</v>
      </c>
      <c r="B34" s="74"/>
      <c r="C34" s="55">
        <f>C15+C24+C27+C33</f>
        <v>1370541</v>
      </c>
      <c r="D34" s="56">
        <f>D15+D24+D27+D33</f>
        <v>1613226</v>
      </c>
      <c r="E34" s="56">
        <f>E15+E24+E27+E33</f>
        <v>4781361</v>
      </c>
      <c r="F34" s="57"/>
      <c r="G34" s="56">
        <f>G15+G24+G27+G33</f>
        <v>3410820</v>
      </c>
    </row>
  </sheetData>
  <mergeCells count="11">
    <mergeCell ref="A34:B34"/>
    <mergeCell ref="A1:G1"/>
    <mergeCell ref="A2:G2"/>
    <mergeCell ref="A3:G3"/>
    <mergeCell ref="A4:G4"/>
    <mergeCell ref="A5:G5"/>
    <mergeCell ref="A6:A7"/>
    <mergeCell ref="B6:B7"/>
    <mergeCell ref="C6:C7"/>
    <mergeCell ref="D6:D7"/>
    <mergeCell ref="E6:E7"/>
  </mergeCells>
  <pageMargins left="0.19685039370078741" right="0.19685039370078741" top="0.19685039370078741" bottom="0.19685039370078741" header="0" footer="0"/>
  <pageSetup paperSize="9"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295F-8BEE-4412-88A9-450CE2C9BE99}">
  <sheetPr>
    <pageSetUpPr fitToPage="1"/>
  </sheetPr>
  <dimension ref="A1:G34"/>
  <sheetViews>
    <sheetView tabSelected="1" topLeftCell="A7" workbookViewId="0">
      <selection activeCell="C34" sqref="C34:G34"/>
    </sheetView>
  </sheetViews>
  <sheetFormatPr defaultColWidth="8.875" defaultRowHeight="18.399999999999999" customHeight="1" x14ac:dyDescent="0.2"/>
  <cols>
    <col min="1" max="1" width="8.875" style="2"/>
    <col min="2" max="2" width="44.5" style="20" customWidth="1"/>
    <col min="3" max="3" width="21.625" style="20" customWidth="1"/>
    <col min="4" max="4" width="16.375" style="20" customWidth="1"/>
    <col min="5" max="5" width="20.125" style="20" customWidth="1"/>
    <col min="6" max="6" width="4.375" style="20" customWidth="1"/>
    <col min="7" max="7" width="23.875" style="20" customWidth="1"/>
    <col min="8" max="16384" width="8.875" style="20"/>
  </cols>
  <sheetData>
    <row r="1" spans="1:7" ht="18.399999999999999" customHeight="1" x14ac:dyDescent="0.2">
      <c r="A1" s="62" t="s">
        <v>0</v>
      </c>
      <c r="B1" s="62"/>
      <c r="C1" s="62"/>
      <c r="D1" s="62"/>
      <c r="E1" s="62"/>
      <c r="F1" s="62"/>
      <c r="G1" s="62"/>
    </row>
    <row r="2" spans="1:7" ht="18.399999999999999" customHeight="1" x14ac:dyDescent="0.2">
      <c r="A2" s="63"/>
      <c r="B2" s="63"/>
      <c r="C2" s="63"/>
      <c r="D2" s="63"/>
      <c r="E2" s="63"/>
      <c r="F2" s="63"/>
      <c r="G2" s="63"/>
    </row>
    <row r="3" spans="1:7" ht="18.399999999999999" customHeight="1" x14ac:dyDescent="0.2">
      <c r="A3" s="70" t="s">
        <v>1</v>
      </c>
      <c r="B3" s="71"/>
      <c r="C3" s="71"/>
      <c r="D3" s="71"/>
      <c r="E3" s="71"/>
      <c r="F3" s="71"/>
      <c r="G3" s="72"/>
    </row>
    <row r="4" spans="1:7" ht="18.399999999999999" customHeight="1" x14ac:dyDescent="0.2">
      <c r="A4" s="64" t="s">
        <v>2</v>
      </c>
      <c r="B4" s="65"/>
      <c r="C4" s="65"/>
      <c r="D4" s="65"/>
      <c r="E4" s="65"/>
      <c r="F4" s="65"/>
      <c r="G4" s="66"/>
    </row>
    <row r="5" spans="1:7" ht="18.399999999999999" customHeight="1" x14ac:dyDescent="0.2">
      <c r="A5" s="67" t="s">
        <v>37</v>
      </c>
      <c r="B5" s="68"/>
      <c r="C5" s="68"/>
      <c r="D5" s="68"/>
      <c r="E5" s="68"/>
      <c r="F5" s="68"/>
      <c r="G5" s="69"/>
    </row>
    <row r="6" spans="1:7" ht="18.399999999999999" customHeight="1" x14ac:dyDescent="0.2">
      <c r="A6" s="61" t="s">
        <v>4</v>
      </c>
      <c r="B6" s="61" t="s">
        <v>5</v>
      </c>
      <c r="C6" s="75" t="s">
        <v>6</v>
      </c>
      <c r="D6" s="61" t="s">
        <v>7</v>
      </c>
      <c r="E6" s="61" t="s">
        <v>11</v>
      </c>
      <c r="F6" s="4" t="s">
        <v>8</v>
      </c>
      <c r="G6" s="4" t="s">
        <v>9</v>
      </c>
    </row>
    <row r="7" spans="1:7" ht="18.399999999999999" customHeight="1" x14ac:dyDescent="0.2">
      <c r="A7" s="61"/>
      <c r="B7" s="61"/>
      <c r="C7" s="75"/>
      <c r="D7" s="61"/>
      <c r="E7" s="61"/>
      <c r="F7" s="21"/>
      <c r="G7" s="4" t="s">
        <v>10</v>
      </c>
    </row>
    <row r="8" spans="1:7" ht="18.399999999999999" customHeight="1" x14ac:dyDescent="0.2">
      <c r="A8" s="22" t="s">
        <v>12</v>
      </c>
      <c r="B8" s="23"/>
      <c r="C8" s="41"/>
      <c r="D8" s="21"/>
      <c r="E8" s="21"/>
      <c r="F8" s="21"/>
      <c r="G8" s="21"/>
    </row>
    <row r="9" spans="1:7" ht="18.399999999999999" customHeight="1" x14ac:dyDescent="0.2">
      <c r="A9" s="24">
        <v>1</v>
      </c>
      <c r="B9" s="20" t="s">
        <v>13</v>
      </c>
      <c r="C9" s="42">
        <v>91000</v>
      </c>
      <c r="D9" s="26">
        <v>92990</v>
      </c>
      <c r="E9" s="39">
        <f>'ธ.ค.2567'!E9+'ม.ค.2568'!D9</f>
        <v>340000</v>
      </c>
      <c r="F9" s="25"/>
      <c r="G9" s="39">
        <f>E9-C9</f>
        <v>249000</v>
      </c>
    </row>
    <row r="10" spans="1:7" ht="18.399999999999999" customHeight="1" x14ac:dyDescent="0.2">
      <c r="A10" s="24">
        <v>2</v>
      </c>
      <c r="B10" s="20" t="s">
        <v>14</v>
      </c>
      <c r="C10" s="42">
        <v>400</v>
      </c>
      <c r="D10" s="26">
        <v>430</v>
      </c>
      <c r="E10" s="39">
        <f>'ธ.ค.2567'!E10+'ม.ค.2568'!D10</f>
        <v>1560</v>
      </c>
      <c r="F10" s="25"/>
      <c r="G10" s="39">
        <f t="shared" ref="G10:G14" si="0">E10-C10</f>
        <v>1160</v>
      </c>
    </row>
    <row r="11" spans="1:7" ht="18.399999999999999" customHeight="1" x14ac:dyDescent="0.2">
      <c r="A11" s="24">
        <v>3</v>
      </c>
      <c r="B11" s="20" t="s">
        <v>15</v>
      </c>
      <c r="C11" s="42">
        <v>25000</v>
      </c>
      <c r="D11" s="26">
        <v>21250</v>
      </c>
      <c r="E11" s="39">
        <f>'ธ.ค.2567'!E11+'ม.ค.2568'!D11</f>
        <v>119100</v>
      </c>
      <c r="F11" s="25"/>
      <c r="G11" s="39">
        <f t="shared" si="0"/>
        <v>94100</v>
      </c>
    </row>
    <row r="12" spans="1:7" ht="18.399999999999999" customHeight="1" x14ac:dyDescent="0.2">
      <c r="A12" s="24">
        <v>4</v>
      </c>
      <c r="B12" s="20" t="s">
        <v>16</v>
      </c>
      <c r="C12" s="42">
        <v>50000</v>
      </c>
      <c r="D12" s="26">
        <v>54450</v>
      </c>
      <c r="E12" s="39">
        <f>'ธ.ค.2567'!E12+'ม.ค.2568'!D12</f>
        <v>183750</v>
      </c>
      <c r="F12" s="25"/>
      <c r="G12" s="39">
        <f t="shared" si="0"/>
        <v>133750</v>
      </c>
    </row>
    <row r="13" spans="1:7" ht="18.399999999999999" customHeight="1" x14ac:dyDescent="0.2">
      <c r="A13" s="24">
        <v>5</v>
      </c>
      <c r="B13" s="20" t="s">
        <v>17</v>
      </c>
      <c r="C13" s="42">
        <v>1000</v>
      </c>
      <c r="D13" s="26">
        <v>419</v>
      </c>
      <c r="E13" s="39">
        <f>'ธ.ค.2567'!E13+'ม.ค.2568'!D13</f>
        <v>7320</v>
      </c>
      <c r="F13" s="25"/>
      <c r="G13" s="39">
        <f t="shared" si="0"/>
        <v>6320</v>
      </c>
    </row>
    <row r="14" spans="1:7" ht="18.399999999999999" customHeight="1" x14ac:dyDescent="0.2">
      <c r="A14" s="24">
        <v>6</v>
      </c>
      <c r="B14" s="20" t="s">
        <v>18</v>
      </c>
      <c r="C14" s="42">
        <v>790000</v>
      </c>
      <c r="D14" s="26">
        <v>789010</v>
      </c>
      <c r="E14" s="39">
        <f>'ธ.ค.2567'!E14+'ม.ค.2568'!D14</f>
        <v>3616840</v>
      </c>
      <c r="F14" s="25"/>
      <c r="G14" s="39">
        <f t="shared" si="0"/>
        <v>2826840</v>
      </c>
    </row>
    <row r="15" spans="1:7" ht="18.399999999999999" customHeight="1" x14ac:dyDescent="0.2">
      <c r="A15" s="27"/>
      <c r="B15" s="28" t="s">
        <v>19</v>
      </c>
      <c r="C15" s="43">
        <f>SUM(C9:C14)</f>
        <v>957400</v>
      </c>
      <c r="D15" s="32">
        <f>SUM(D9:D14)</f>
        <v>958549</v>
      </c>
      <c r="E15" s="39">
        <f>'ธ.ค.2567'!E15+'ม.ค.2568'!D15</f>
        <v>4268570</v>
      </c>
      <c r="F15" s="29"/>
      <c r="G15" s="30">
        <f>SUM(G9:G14)</f>
        <v>3311170</v>
      </c>
    </row>
    <row r="16" spans="1:7" ht="18.399999999999999" customHeight="1" x14ac:dyDescent="0.2">
      <c r="A16" s="31" t="s">
        <v>20</v>
      </c>
      <c r="B16" s="23"/>
      <c r="C16" s="41"/>
      <c r="D16" s="21"/>
      <c r="E16" s="21"/>
      <c r="F16" s="21"/>
      <c r="G16" s="21"/>
    </row>
    <row r="17" spans="1:7" ht="18.399999999999999" customHeight="1" x14ac:dyDescent="0.45">
      <c r="A17" s="24">
        <v>1</v>
      </c>
      <c r="B17" s="20" t="s">
        <v>40</v>
      </c>
      <c r="C17" s="46">
        <v>5750</v>
      </c>
      <c r="D17" s="26">
        <v>10000</v>
      </c>
      <c r="E17" s="39">
        <f>'ธ.ค.2567'!E17+'ม.ค.2568'!D17</f>
        <v>53000</v>
      </c>
      <c r="F17" s="25"/>
      <c r="G17" s="39">
        <f>E17-C17</f>
        <v>47250</v>
      </c>
    </row>
    <row r="18" spans="1:7" ht="18.399999999999999" customHeight="1" x14ac:dyDescent="0.45">
      <c r="A18" s="24">
        <v>2</v>
      </c>
      <c r="B18" s="20" t="s">
        <v>21</v>
      </c>
      <c r="C18" s="46">
        <v>36000</v>
      </c>
      <c r="D18" s="26">
        <v>37030</v>
      </c>
      <c r="E18" s="39">
        <f>'ธ.ค.2567'!E18+'ม.ค.2568'!D18</f>
        <v>192310</v>
      </c>
      <c r="F18" s="25"/>
      <c r="G18" s="39">
        <f t="shared" ref="G18:G23" si="1">E18-C18</f>
        <v>156310</v>
      </c>
    </row>
    <row r="19" spans="1:7" ht="18.399999999999999" customHeight="1" x14ac:dyDescent="0.45">
      <c r="A19" s="24">
        <v>3</v>
      </c>
      <c r="B19" s="20" t="s">
        <v>25</v>
      </c>
      <c r="C19" s="46">
        <v>31666</v>
      </c>
      <c r="D19" s="26">
        <v>28036</v>
      </c>
      <c r="E19" s="39">
        <f>'ธ.ค.2567'!E19+'ม.ค.2568'!D19</f>
        <v>126606</v>
      </c>
      <c r="F19" s="25"/>
      <c r="G19" s="39">
        <f t="shared" si="1"/>
        <v>94940</v>
      </c>
    </row>
    <row r="20" spans="1:7" ht="18.399999999999999" customHeight="1" x14ac:dyDescent="0.45">
      <c r="A20" s="24"/>
      <c r="B20" s="20" t="s">
        <v>26</v>
      </c>
      <c r="C20" s="46"/>
      <c r="D20" s="26"/>
      <c r="E20" s="39"/>
      <c r="F20" s="25"/>
      <c r="G20" s="39"/>
    </row>
    <row r="21" spans="1:7" ht="18.399999999999999" customHeight="1" x14ac:dyDescent="0.45">
      <c r="A21" s="24">
        <v>4</v>
      </c>
      <c r="B21" s="20" t="s">
        <v>22</v>
      </c>
      <c r="C21" s="46">
        <v>149617</v>
      </c>
      <c r="D21" s="26">
        <v>146810</v>
      </c>
      <c r="E21" s="39">
        <f>'ธ.ค.2567'!E21+'ม.ค.2568'!D21</f>
        <v>919025</v>
      </c>
      <c r="F21" s="25"/>
      <c r="G21" s="39">
        <f t="shared" si="1"/>
        <v>769408</v>
      </c>
    </row>
    <row r="22" spans="1:7" ht="18.399999999999999" customHeight="1" x14ac:dyDescent="0.45">
      <c r="A22" s="24">
        <v>5</v>
      </c>
      <c r="B22" s="20" t="s">
        <v>23</v>
      </c>
      <c r="C22" s="46">
        <v>4100</v>
      </c>
      <c r="D22" s="26">
        <v>3500</v>
      </c>
      <c r="E22" s="39">
        <f>'ธ.ค.2567'!E22+'ม.ค.2568'!D22</f>
        <v>40000</v>
      </c>
      <c r="F22" s="25"/>
      <c r="G22" s="39">
        <f t="shared" si="1"/>
        <v>35900</v>
      </c>
    </row>
    <row r="23" spans="1:7" ht="18.399999999999999" customHeight="1" x14ac:dyDescent="0.45">
      <c r="A23" s="24">
        <v>6</v>
      </c>
      <c r="B23" s="20" t="s">
        <v>41</v>
      </c>
      <c r="C23" s="46">
        <v>208</v>
      </c>
      <c r="D23" s="26">
        <v>405</v>
      </c>
      <c r="E23" s="39">
        <f>'ธ.ค.2567'!E23+'ม.ค.2568'!D23</f>
        <v>1880</v>
      </c>
      <c r="F23" s="25"/>
      <c r="G23" s="39">
        <f t="shared" si="1"/>
        <v>1672</v>
      </c>
    </row>
    <row r="24" spans="1:7" ht="18.399999999999999" customHeight="1" x14ac:dyDescent="0.45">
      <c r="A24" s="27"/>
      <c r="B24" s="28" t="s">
        <v>24</v>
      </c>
      <c r="C24" s="47">
        <f>SUM(C17:C23)</f>
        <v>227341</v>
      </c>
      <c r="D24" s="26">
        <f>SUM(D17:D23)</f>
        <v>225781</v>
      </c>
      <c r="E24" s="39">
        <f>'ธ.ค.2567'!E24+'ม.ค.2568'!D24</f>
        <v>1332821</v>
      </c>
      <c r="F24" s="25"/>
      <c r="G24" s="39">
        <f>SUM(G17:G23)</f>
        <v>1105480</v>
      </c>
    </row>
    <row r="25" spans="1:7" ht="18.399999999999999" customHeight="1" x14ac:dyDescent="0.2">
      <c r="A25" s="31" t="s">
        <v>27</v>
      </c>
      <c r="B25" s="23"/>
      <c r="C25" s="41"/>
      <c r="D25" s="21"/>
      <c r="E25" s="21"/>
      <c r="F25" s="21"/>
      <c r="G25" s="21"/>
    </row>
    <row r="26" spans="1:7" ht="18.399999999999999" customHeight="1" x14ac:dyDescent="0.2">
      <c r="A26" s="40">
        <v>1</v>
      </c>
      <c r="B26" s="20" t="s">
        <v>28</v>
      </c>
      <c r="C26" s="42">
        <v>78100</v>
      </c>
      <c r="D26" s="26">
        <v>107350</v>
      </c>
      <c r="E26" s="39">
        <f>'ธ.ค.2567'!E26+'ม.ค.2568'!D26</f>
        <v>394400</v>
      </c>
      <c r="F26" s="25"/>
      <c r="G26" s="39">
        <f>E26-C26</f>
        <v>316300</v>
      </c>
    </row>
    <row r="27" spans="1:7" ht="18.399999999999999" customHeight="1" x14ac:dyDescent="0.2">
      <c r="A27" s="40"/>
      <c r="B27" s="2" t="s">
        <v>29</v>
      </c>
      <c r="C27" s="42">
        <f>SUM(C26)</f>
        <v>78100</v>
      </c>
      <c r="D27" s="26">
        <f>SUM(D26)</f>
        <v>107350</v>
      </c>
      <c r="E27" s="39">
        <f>'ธ.ค.2567'!E27+'ม.ค.2568'!D27</f>
        <v>394400</v>
      </c>
      <c r="F27" s="25"/>
      <c r="G27" s="39">
        <f>SUM(G26)</f>
        <v>316300</v>
      </c>
    </row>
    <row r="28" spans="1:7" ht="18.399999999999999" customHeight="1" x14ac:dyDescent="0.2">
      <c r="A28" s="31" t="s">
        <v>30</v>
      </c>
      <c r="B28" s="23"/>
      <c r="C28" s="41"/>
      <c r="D28" s="21"/>
      <c r="E28" s="21"/>
      <c r="F28" s="21"/>
      <c r="G28" s="21"/>
    </row>
    <row r="29" spans="1:7" ht="18.399999999999999" customHeight="1" x14ac:dyDescent="0.2">
      <c r="A29" s="24">
        <v>1</v>
      </c>
      <c r="B29" s="20" t="s">
        <v>42</v>
      </c>
      <c r="C29" s="50">
        <v>0</v>
      </c>
      <c r="D29" s="25">
        <v>0</v>
      </c>
      <c r="E29" s="39">
        <f>'ธ.ค.2567'!E29+'ม.ค.2568'!D29</f>
        <v>4000</v>
      </c>
      <c r="F29" s="25"/>
      <c r="G29" s="39">
        <f>E29-C29</f>
        <v>4000</v>
      </c>
    </row>
    <row r="30" spans="1:7" ht="18.399999999999999" customHeight="1" x14ac:dyDescent="0.2">
      <c r="A30" s="24">
        <v>2</v>
      </c>
      <c r="B30" s="20" t="s">
        <v>31</v>
      </c>
      <c r="C30" s="42">
        <v>3000</v>
      </c>
      <c r="D30" s="26">
        <v>3800</v>
      </c>
      <c r="E30" s="39">
        <f>'ธ.ค.2567'!E30+'ม.ค.2568'!D30</f>
        <v>35700</v>
      </c>
      <c r="F30" s="25"/>
      <c r="G30" s="39">
        <f t="shared" ref="G30:G32" si="2">E30-C30</f>
        <v>32700</v>
      </c>
    </row>
    <row r="31" spans="1:7" ht="18.399999999999999" customHeight="1" x14ac:dyDescent="0.2">
      <c r="A31" s="24">
        <v>3</v>
      </c>
      <c r="B31" s="20" t="s">
        <v>32</v>
      </c>
      <c r="C31" s="42">
        <v>6500</v>
      </c>
      <c r="D31" s="26">
        <v>8700</v>
      </c>
      <c r="E31" s="39">
        <f>'ธ.ค.2567'!E31+'ม.ค.2568'!D31</f>
        <v>30450</v>
      </c>
      <c r="F31" s="25"/>
      <c r="G31" s="39">
        <f t="shared" si="2"/>
        <v>23950</v>
      </c>
    </row>
    <row r="32" spans="1:7" ht="18.399999999999999" customHeight="1" x14ac:dyDescent="0.2">
      <c r="A32" s="24">
        <v>4</v>
      </c>
      <c r="B32" s="20" t="s">
        <v>43</v>
      </c>
      <c r="C32" s="50">
        <v>0</v>
      </c>
      <c r="D32" s="25">
        <v>0</v>
      </c>
      <c r="E32" s="39">
        <f>'ธ.ค.2567'!E32+'ม.ค.2568'!D32</f>
        <v>19600</v>
      </c>
      <c r="F32" s="25"/>
      <c r="G32" s="39">
        <f t="shared" si="2"/>
        <v>19600</v>
      </c>
    </row>
    <row r="33" spans="1:7" ht="18.399999999999999" customHeight="1" x14ac:dyDescent="0.2">
      <c r="A33" s="27"/>
      <c r="B33" s="28" t="s">
        <v>33</v>
      </c>
      <c r="C33" s="51">
        <f>C30+C31</f>
        <v>9500</v>
      </c>
      <c r="D33" s="32">
        <f>SUM(D29:D32)</f>
        <v>12500</v>
      </c>
      <c r="E33" s="39">
        <f>'ธ.ค.2567'!E33+'ม.ค.2568'!D33</f>
        <v>89750</v>
      </c>
      <c r="F33" s="29"/>
      <c r="G33" s="30">
        <f>SUM(G29:G32)</f>
        <v>80250</v>
      </c>
    </row>
    <row r="34" spans="1:7" ht="18.399999999999999" customHeight="1" x14ac:dyDescent="0.2">
      <c r="A34" s="73" t="s">
        <v>34</v>
      </c>
      <c r="B34" s="74"/>
      <c r="C34" s="55">
        <f>C15+C24+C27+C33</f>
        <v>1272341</v>
      </c>
      <c r="D34" s="56">
        <f>D15+D24+D27+D33</f>
        <v>1304180</v>
      </c>
      <c r="E34" s="56">
        <f>E15+E24+E27+E33</f>
        <v>6085541</v>
      </c>
      <c r="F34" s="57"/>
      <c r="G34" s="56">
        <f>G15+G24+G27+G33</f>
        <v>4813200</v>
      </c>
    </row>
  </sheetData>
  <mergeCells count="11">
    <mergeCell ref="A34:B34"/>
    <mergeCell ref="A1:G1"/>
    <mergeCell ref="A2:G2"/>
    <mergeCell ref="A3:G3"/>
    <mergeCell ref="A4:G4"/>
    <mergeCell ref="A5:G5"/>
    <mergeCell ref="A6:A7"/>
    <mergeCell ref="B6:B7"/>
    <mergeCell ref="C6:C7"/>
    <mergeCell ref="D6:D7"/>
    <mergeCell ref="E6:E7"/>
  </mergeCells>
  <pageMargins left="0.59055118110236227" right="0.59055118110236227" top="0.39370078740157483" bottom="0.51181102362204722" header="0.11811023622047245" footer="0.11811023622047245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34E6-C149-4DA2-8B26-8A97031CB48B}">
  <dimension ref="A1:G35"/>
  <sheetViews>
    <sheetView topLeftCell="A22" workbookViewId="0">
      <selection activeCell="C35" sqref="C35:G35"/>
    </sheetView>
  </sheetViews>
  <sheetFormatPr defaultColWidth="8.875" defaultRowHeight="21" x14ac:dyDescent="0.45"/>
  <cols>
    <col min="1" max="1" width="8.875" style="3"/>
    <col min="2" max="2" width="44.5" style="1" customWidth="1"/>
    <col min="3" max="3" width="21.625" style="1" customWidth="1"/>
    <col min="4" max="4" width="16.375" style="1" customWidth="1"/>
    <col min="5" max="5" width="20.125" style="1" customWidth="1"/>
    <col min="6" max="6" width="4.375" style="1" customWidth="1"/>
    <col min="7" max="7" width="23.875" style="1" customWidth="1"/>
    <col min="8" max="16384" width="8.875" style="1"/>
  </cols>
  <sheetData>
    <row r="1" spans="1:7" x14ac:dyDescent="0.45">
      <c r="A1" s="78" t="s">
        <v>0</v>
      </c>
      <c r="B1" s="78"/>
      <c r="C1" s="78"/>
      <c r="D1" s="78"/>
      <c r="E1" s="78"/>
      <c r="F1" s="78"/>
      <c r="G1" s="78"/>
    </row>
    <row r="2" spans="1:7" x14ac:dyDescent="0.45">
      <c r="A2" s="79"/>
      <c r="B2" s="79"/>
      <c r="C2" s="79"/>
      <c r="D2" s="79"/>
      <c r="E2" s="79"/>
      <c r="F2" s="79"/>
      <c r="G2" s="79"/>
    </row>
    <row r="3" spans="1:7" x14ac:dyDescent="0.45">
      <c r="A3" s="80" t="s">
        <v>1</v>
      </c>
      <c r="B3" s="81"/>
      <c r="C3" s="81"/>
      <c r="D3" s="81"/>
      <c r="E3" s="81"/>
      <c r="F3" s="81"/>
      <c r="G3" s="82"/>
    </row>
    <row r="4" spans="1:7" x14ac:dyDescent="0.45">
      <c r="A4" s="83" t="s">
        <v>2</v>
      </c>
      <c r="B4" s="84"/>
      <c r="C4" s="84"/>
      <c r="D4" s="84"/>
      <c r="E4" s="84"/>
      <c r="F4" s="84"/>
      <c r="G4" s="85"/>
    </row>
    <row r="5" spans="1:7" x14ac:dyDescent="0.45">
      <c r="A5" s="86" t="s">
        <v>38</v>
      </c>
      <c r="B5" s="87"/>
      <c r="C5" s="87"/>
      <c r="D5" s="87"/>
      <c r="E5" s="87"/>
      <c r="F5" s="87"/>
      <c r="G5" s="88"/>
    </row>
    <row r="6" spans="1:7" x14ac:dyDescent="0.45">
      <c r="A6" s="61" t="s">
        <v>4</v>
      </c>
      <c r="B6" s="61" t="s">
        <v>5</v>
      </c>
      <c r="C6" s="61" t="s">
        <v>6</v>
      </c>
      <c r="D6" s="61" t="s">
        <v>7</v>
      </c>
      <c r="E6" s="61" t="s">
        <v>11</v>
      </c>
      <c r="F6" s="5" t="s">
        <v>8</v>
      </c>
      <c r="G6" s="5" t="s">
        <v>9</v>
      </c>
    </row>
    <row r="7" spans="1:7" x14ac:dyDescent="0.45">
      <c r="A7" s="61"/>
      <c r="B7" s="61"/>
      <c r="C7" s="61"/>
      <c r="D7" s="61"/>
      <c r="E7" s="61"/>
      <c r="F7" s="6"/>
      <c r="G7" s="5" t="s">
        <v>10</v>
      </c>
    </row>
    <row r="8" spans="1:7" x14ac:dyDescent="0.45">
      <c r="A8" s="18" t="s">
        <v>12</v>
      </c>
      <c r="B8" s="13"/>
      <c r="C8" s="6"/>
      <c r="D8" s="6"/>
      <c r="E8" s="6"/>
      <c r="F8" s="6"/>
      <c r="G8" s="6"/>
    </row>
    <row r="9" spans="1:7" x14ac:dyDescent="0.45">
      <c r="A9" s="11">
        <v>1</v>
      </c>
      <c r="B9" s="1" t="s">
        <v>13</v>
      </c>
      <c r="C9" s="14">
        <v>75000</v>
      </c>
      <c r="D9" s="14">
        <v>78070</v>
      </c>
      <c r="E9" s="35">
        <f>'ม.ค.2568'!E9+'ก.พ.2568'!D9</f>
        <v>418070</v>
      </c>
      <c r="F9" s="9"/>
      <c r="G9" s="35">
        <f>E9-C9</f>
        <v>343070</v>
      </c>
    </row>
    <row r="10" spans="1:7" x14ac:dyDescent="0.45">
      <c r="A10" s="11">
        <v>2</v>
      </c>
      <c r="B10" s="1" t="s">
        <v>14</v>
      </c>
      <c r="C10" s="14">
        <v>300</v>
      </c>
      <c r="D10" s="14">
        <v>330</v>
      </c>
      <c r="E10" s="35">
        <f>'ม.ค.2568'!E10+'ก.พ.2568'!D10</f>
        <v>1890</v>
      </c>
      <c r="F10" s="9"/>
      <c r="G10" s="35">
        <f t="shared" ref="G10:G16" si="0">E10-C10</f>
        <v>1590</v>
      </c>
    </row>
    <row r="11" spans="1:7" x14ac:dyDescent="0.45">
      <c r="A11" s="11">
        <v>3</v>
      </c>
      <c r="B11" s="1" t="s">
        <v>44</v>
      </c>
      <c r="C11" s="14">
        <v>850</v>
      </c>
      <c r="D11" s="14">
        <v>924</v>
      </c>
      <c r="E11" s="35">
        <f>D11</f>
        <v>924</v>
      </c>
      <c r="F11" s="9"/>
      <c r="G11" s="35">
        <f t="shared" si="0"/>
        <v>74</v>
      </c>
    </row>
    <row r="12" spans="1:7" x14ac:dyDescent="0.45">
      <c r="A12" s="11">
        <v>4</v>
      </c>
      <c r="B12" s="1" t="s">
        <v>15</v>
      </c>
      <c r="C12" s="14">
        <v>25000</v>
      </c>
      <c r="D12" s="14">
        <v>25300</v>
      </c>
      <c r="E12" s="35">
        <f>'ม.ค.2568'!E11+'ก.พ.2568'!D12</f>
        <v>144400</v>
      </c>
      <c r="F12" s="9"/>
      <c r="G12" s="35">
        <f t="shared" si="0"/>
        <v>119400</v>
      </c>
    </row>
    <row r="13" spans="1:7" x14ac:dyDescent="0.45">
      <c r="A13" s="11">
        <v>5</v>
      </c>
      <c r="B13" s="1" t="s">
        <v>16</v>
      </c>
      <c r="C13" s="14">
        <v>33500</v>
      </c>
      <c r="D13" s="14">
        <v>34750</v>
      </c>
      <c r="E13" s="35">
        <f>'ม.ค.2568'!E12+'ก.พ.2568'!D13</f>
        <v>218500</v>
      </c>
      <c r="F13" s="9"/>
      <c r="G13" s="35">
        <f t="shared" si="0"/>
        <v>185000</v>
      </c>
    </row>
    <row r="14" spans="1:7" x14ac:dyDescent="0.45">
      <c r="A14" s="11">
        <v>6</v>
      </c>
      <c r="B14" s="1" t="s">
        <v>17</v>
      </c>
      <c r="C14" s="14">
        <v>2500</v>
      </c>
      <c r="D14" s="14">
        <v>2682</v>
      </c>
      <c r="E14" s="35">
        <f>'ม.ค.2568'!E13+'ก.พ.2568'!D14</f>
        <v>10002</v>
      </c>
      <c r="F14" s="9"/>
      <c r="G14" s="35">
        <f t="shared" si="0"/>
        <v>7502</v>
      </c>
    </row>
    <row r="15" spans="1:7" x14ac:dyDescent="0.45">
      <c r="A15" s="11">
        <v>7</v>
      </c>
      <c r="B15" s="1" t="s">
        <v>18</v>
      </c>
      <c r="C15" s="14">
        <v>920000</v>
      </c>
      <c r="D15" s="14">
        <v>915850</v>
      </c>
      <c r="E15" s="35">
        <f>'ม.ค.2568'!E14+'ก.พ.2568'!D15</f>
        <v>4532690</v>
      </c>
      <c r="F15" s="9"/>
      <c r="G15" s="35">
        <f t="shared" si="0"/>
        <v>3612690</v>
      </c>
    </row>
    <row r="16" spans="1:7" x14ac:dyDescent="0.45">
      <c r="A16" s="12"/>
      <c r="B16" s="8" t="s">
        <v>19</v>
      </c>
      <c r="C16" s="16">
        <f>SUM(C9:C15)</f>
        <v>1057150</v>
      </c>
      <c r="D16" s="15">
        <f>SUM(D9:D15)</f>
        <v>1057906</v>
      </c>
      <c r="E16" s="15">
        <f>SUM(E9:E15)</f>
        <v>5326476</v>
      </c>
      <c r="F16" s="10"/>
      <c r="G16" s="35">
        <f t="shared" si="0"/>
        <v>4269326</v>
      </c>
    </row>
    <row r="17" spans="1:7" x14ac:dyDescent="0.45">
      <c r="A17" s="7" t="s">
        <v>20</v>
      </c>
      <c r="B17" s="13"/>
      <c r="C17" s="6"/>
      <c r="D17" s="6"/>
      <c r="E17" s="6"/>
      <c r="F17" s="6"/>
      <c r="G17" s="6"/>
    </row>
    <row r="18" spans="1:7" x14ac:dyDescent="0.45">
      <c r="A18" s="34">
        <v>1</v>
      </c>
      <c r="B18" s="1" t="s">
        <v>40</v>
      </c>
      <c r="C18" s="50">
        <v>0</v>
      </c>
      <c r="D18" s="50">
        <v>0</v>
      </c>
      <c r="E18" s="35">
        <f>'ม.ค.2568'!E17+'ก.พ.2568'!D18</f>
        <v>53000</v>
      </c>
      <c r="F18" s="9"/>
      <c r="G18" s="35">
        <f>E18-C18</f>
        <v>53000</v>
      </c>
    </row>
    <row r="19" spans="1:7" x14ac:dyDescent="0.45">
      <c r="A19" s="11">
        <v>2</v>
      </c>
      <c r="B19" s="1" t="s">
        <v>21</v>
      </c>
      <c r="C19" s="14">
        <v>54000</v>
      </c>
      <c r="D19" s="14">
        <v>53170</v>
      </c>
      <c r="E19" s="35">
        <f>'ม.ค.2568'!E18+'ก.พ.2568'!D19</f>
        <v>245480</v>
      </c>
      <c r="F19" s="9"/>
      <c r="G19" s="35">
        <f t="shared" ref="G19:G33" si="1">E19-C19</f>
        <v>191480</v>
      </c>
    </row>
    <row r="20" spans="1:7" x14ac:dyDescent="0.45">
      <c r="A20" s="11">
        <v>3</v>
      </c>
      <c r="B20" s="1" t="s">
        <v>25</v>
      </c>
      <c r="C20" s="14">
        <v>51000</v>
      </c>
      <c r="D20" s="14">
        <v>50660</v>
      </c>
      <c r="E20" s="35">
        <f>'ม.ค.2568'!E19+'ก.พ.2568'!D20</f>
        <v>177266</v>
      </c>
      <c r="F20" s="9"/>
      <c r="G20" s="35">
        <f t="shared" si="1"/>
        <v>126266</v>
      </c>
    </row>
    <row r="21" spans="1:7" x14ac:dyDescent="0.45">
      <c r="A21" s="11"/>
      <c r="B21" s="1" t="s">
        <v>26</v>
      </c>
      <c r="C21" s="14"/>
      <c r="D21" s="14"/>
      <c r="E21" s="9"/>
      <c r="F21" s="9"/>
      <c r="G21" s="35"/>
    </row>
    <row r="22" spans="1:7" x14ac:dyDescent="0.45">
      <c r="A22" s="11">
        <v>4</v>
      </c>
      <c r="B22" s="1" t="s">
        <v>22</v>
      </c>
      <c r="C22" s="14">
        <v>120000</v>
      </c>
      <c r="D22" s="14">
        <v>120955</v>
      </c>
      <c r="E22" s="35">
        <f>'ม.ค.2568'!E21+'ก.พ.2568'!D22</f>
        <v>1039980</v>
      </c>
      <c r="F22" s="9"/>
      <c r="G22" s="35">
        <f t="shared" si="1"/>
        <v>919980</v>
      </c>
    </row>
    <row r="23" spans="1:7" x14ac:dyDescent="0.45">
      <c r="A23" s="11">
        <v>5</v>
      </c>
      <c r="B23" s="1" t="s">
        <v>23</v>
      </c>
      <c r="C23" s="14">
        <v>1000</v>
      </c>
      <c r="D23" s="14">
        <v>1000</v>
      </c>
      <c r="E23" s="35">
        <f>'ม.ค.2568'!E22+'ก.พ.2568'!D23</f>
        <v>41000</v>
      </c>
      <c r="F23" s="9"/>
      <c r="G23" s="35">
        <f t="shared" si="1"/>
        <v>40000</v>
      </c>
    </row>
    <row r="24" spans="1:7" x14ac:dyDescent="0.45">
      <c r="A24" s="11">
        <v>6</v>
      </c>
      <c r="B24" s="1" t="s">
        <v>41</v>
      </c>
      <c r="C24" s="14">
        <v>300</v>
      </c>
      <c r="D24" s="14">
        <v>310</v>
      </c>
      <c r="E24" s="35">
        <f>'ม.ค.2568'!E23+'ก.พ.2568'!D24</f>
        <v>2190</v>
      </c>
      <c r="F24" s="9"/>
      <c r="G24" s="35">
        <f t="shared" si="1"/>
        <v>1890</v>
      </c>
    </row>
    <row r="25" spans="1:7" x14ac:dyDescent="0.45">
      <c r="A25" s="12"/>
      <c r="B25" s="8" t="s">
        <v>24</v>
      </c>
      <c r="C25" s="16">
        <f>SUM(C18:C24)</f>
        <v>226300</v>
      </c>
      <c r="D25" s="16">
        <f>SUM(D18:D24)</f>
        <v>226095</v>
      </c>
      <c r="E25" s="15">
        <f>SUM(E18:E24)</f>
        <v>1558916</v>
      </c>
      <c r="F25" s="10"/>
      <c r="G25" s="35">
        <f t="shared" si="1"/>
        <v>1332616</v>
      </c>
    </row>
    <row r="26" spans="1:7" x14ac:dyDescent="0.45">
      <c r="A26" s="19" t="s">
        <v>27</v>
      </c>
      <c r="B26" s="13"/>
      <c r="C26" s="6"/>
      <c r="D26" s="6"/>
      <c r="E26" s="6"/>
      <c r="F26" s="6"/>
      <c r="G26" s="6"/>
    </row>
    <row r="27" spans="1:7" x14ac:dyDescent="0.45">
      <c r="A27" s="34">
        <v>1</v>
      </c>
      <c r="B27" s="1" t="s">
        <v>28</v>
      </c>
      <c r="C27" s="53">
        <v>82000</v>
      </c>
      <c r="D27" s="14">
        <v>81800</v>
      </c>
      <c r="E27" s="35">
        <f>'ม.ค.2568'!E26+'ก.พ.2568'!D27</f>
        <v>476200</v>
      </c>
      <c r="F27" s="9"/>
      <c r="G27" s="35">
        <f t="shared" si="1"/>
        <v>394200</v>
      </c>
    </row>
    <row r="28" spans="1:7" x14ac:dyDescent="0.45">
      <c r="A28" s="12"/>
      <c r="B28" s="8" t="s">
        <v>29</v>
      </c>
      <c r="C28" s="54">
        <f>SUM(C27)</f>
        <v>82000</v>
      </c>
      <c r="D28" s="16">
        <f>SUM(D27)</f>
        <v>81800</v>
      </c>
      <c r="E28" s="35">
        <f>'ม.ค.2568'!E27+'ก.พ.2568'!D28</f>
        <v>476200</v>
      </c>
      <c r="F28" s="10"/>
      <c r="G28" s="35">
        <f t="shared" si="1"/>
        <v>394200</v>
      </c>
    </row>
    <row r="29" spans="1:7" x14ac:dyDescent="0.45">
      <c r="A29" s="18" t="s">
        <v>30</v>
      </c>
      <c r="B29" s="13"/>
      <c r="C29" s="6"/>
      <c r="D29" s="6"/>
      <c r="E29" s="6"/>
      <c r="F29" s="6"/>
      <c r="G29" s="6"/>
    </row>
    <row r="30" spans="1:7" x14ac:dyDescent="0.45">
      <c r="A30" s="11">
        <v>1</v>
      </c>
      <c r="B30" s="1" t="s">
        <v>42</v>
      </c>
      <c r="C30" s="25">
        <v>0</v>
      </c>
      <c r="D30" s="25">
        <v>0</v>
      </c>
      <c r="E30" s="35">
        <f>'ม.ค.2568'!E29+'ก.พ.2568'!D30</f>
        <v>4000</v>
      </c>
      <c r="F30" s="9"/>
      <c r="G30" s="35">
        <f t="shared" si="1"/>
        <v>4000</v>
      </c>
    </row>
    <row r="31" spans="1:7" x14ac:dyDescent="0.45">
      <c r="A31" s="11">
        <v>2</v>
      </c>
      <c r="B31" s="1" t="s">
        <v>31</v>
      </c>
      <c r="C31" s="14">
        <v>20000</v>
      </c>
      <c r="D31" s="14">
        <v>19400</v>
      </c>
      <c r="E31" s="35">
        <f>'ม.ค.2568'!E30+'ก.พ.2568'!D31</f>
        <v>55100</v>
      </c>
      <c r="F31" s="9"/>
      <c r="G31" s="35">
        <f t="shared" si="1"/>
        <v>35100</v>
      </c>
    </row>
    <row r="32" spans="1:7" x14ac:dyDescent="0.45">
      <c r="A32" s="11">
        <v>3</v>
      </c>
      <c r="B32" s="1" t="s">
        <v>32</v>
      </c>
      <c r="C32" s="14">
        <v>8500</v>
      </c>
      <c r="D32" s="14">
        <v>8570</v>
      </c>
      <c r="E32" s="35">
        <f>'ม.ค.2568'!E31+'ก.พ.2568'!D32</f>
        <v>39020</v>
      </c>
      <c r="F32" s="9"/>
      <c r="G32" s="35">
        <f t="shared" si="1"/>
        <v>30520</v>
      </c>
    </row>
    <row r="33" spans="1:7" x14ac:dyDescent="0.45">
      <c r="A33" s="11">
        <v>4</v>
      </c>
      <c r="B33" s="1" t="s">
        <v>45</v>
      </c>
      <c r="C33" s="14">
        <v>3800</v>
      </c>
      <c r="D33" s="14">
        <v>4000</v>
      </c>
      <c r="E33" s="35">
        <f>'ม.ค.2568'!E32+'ก.พ.2568'!D33</f>
        <v>23600</v>
      </c>
      <c r="F33" s="9"/>
      <c r="G33" s="35">
        <f t="shared" si="1"/>
        <v>19800</v>
      </c>
    </row>
    <row r="34" spans="1:7" x14ac:dyDescent="0.45">
      <c r="A34" s="12"/>
      <c r="B34" s="8" t="s">
        <v>33</v>
      </c>
      <c r="C34" s="16">
        <f>SUM(C30:C33)</f>
        <v>32300</v>
      </c>
      <c r="D34" s="16">
        <f>SUM(D30:D33)</f>
        <v>31970</v>
      </c>
      <c r="E34" s="35">
        <f>'ม.ค.2568'!E33+'ก.พ.2568'!D34</f>
        <v>121720</v>
      </c>
      <c r="F34" s="10"/>
      <c r="G34" s="15">
        <f>SUM(G30:G33)</f>
        <v>89420</v>
      </c>
    </row>
    <row r="35" spans="1:7" x14ac:dyDescent="0.45">
      <c r="A35" s="89" t="s">
        <v>34</v>
      </c>
      <c r="B35" s="90"/>
      <c r="C35" s="60">
        <f>C16+C25+C28+C34</f>
        <v>1397750</v>
      </c>
      <c r="D35" s="60">
        <f t="shared" ref="D35:E35" si="2">D16+D25+D28+D34</f>
        <v>1397771</v>
      </c>
      <c r="E35" s="60">
        <f t="shared" si="2"/>
        <v>7483312</v>
      </c>
      <c r="F35" s="59"/>
      <c r="G35" s="60">
        <f>G16+G25+G28+G34</f>
        <v>6085562</v>
      </c>
    </row>
  </sheetData>
  <mergeCells count="11">
    <mergeCell ref="A35:B35"/>
    <mergeCell ref="A1:G1"/>
    <mergeCell ref="A2:G2"/>
    <mergeCell ref="A3:G3"/>
    <mergeCell ref="A4:G4"/>
    <mergeCell ref="A5:G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0E7F-48CB-4414-B798-4C16EA5CB8F5}">
  <dimension ref="A1:G35"/>
  <sheetViews>
    <sheetView workbookViewId="0">
      <selection activeCell="C19" sqref="C19"/>
    </sheetView>
  </sheetViews>
  <sheetFormatPr defaultColWidth="8.875" defaultRowHeight="21" x14ac:dyDescent="0.45"/>
  <cols>
    <col min="1" max="1" width="8.875" style="3"/>
    <col min="2" max="2" width="44.5" style="1" customWidth="1"/>
    <col min="3" max="3" width="21.625" style="1" customWidth="1"/>
    <col min="4" max="4" width="16.375" style="1" customWidth="1"/>
    <col min="5" max="5" width="20.125" style="1" customWidth="1"/>
    <col min="6" max="6" width="4.375" style="1" customWidth="1"/>
    <col min="7" max="7" width="23.875" style="1" customWidth="1"/>
    <col min="8" max="16384" width="8.875" style="1"/>
  </cols>
  <sheetData>
    <row r="1" spans="1:7" x14ac:dyDescent="0.45">
      <c r="A1" s="78" t="s">
        <v>0</v>
      </c>
      <c r="B1" s="78"/>
      <c r="C1" s="78"/>
      <c r="D1" s="78"/>
      <c r="E1" s="78"/>
      <c r="F1" s="78"/>
      <c r="G1" s="78"/>
    </row>
    <row r="2" spans="1:7" x14ac:dyDescent="0.45">
      <c r="A2" s="79"/>
      <c r="B2" s="79"/>
      <c r="C2" s="79"/>
      <c r="D2" s="79"/>
      <c r="E2" s="79"/>
      <c r="F2" s="79"/>
      <c r="G2" s="79"/>
    </row>
    <row r="3" spans="1:7" x14ac:dyDescent="0.45">
      <c r="A3" s="80" t="s">
        <v>1</v>
      </c>
      <c r="B3" s="81"/>
      <c r="C3" s="81"/>
      <c r="D3" s="81"/>
      <c r="E3" s="81"/>
      <c r="F3" s="81"/>
      <c r="G3" s="82"/>
    </row>
    <row r="4" spans="1:7" x14ac:dyDescent="0.45">
      <c r="A4" s="83" t="s">
        <v>2</v>
      </c>
      <c r="B4" s="84"/>
      <c r="C4" s="84"/>
      <c r="D4" s="84"/>
      <c r="E4" s="84"/>
      <c r="F4" s="84"/>
      <c r="G4" s="85"/>
    </row>
    <row r="5" spans="1:7" x14ac:dyDescent="0.45">
      <c r="A5" s="86" t="s">
        <v>39</v>
      </c>
      <c r="B5" s="87"/>
      <c r="C5" s="87"/>
      <c r="D5" s="87"/>
      <c r="E5" s="87"/>
      <c r="F5" s="87"/>
      <c r="G5" s="88"/>
    </row>
    <row r="6" spans="1:7" x14ac:dyDescent="0.45">
      <c r="A6" s="61" t="s">
        <v>4</v>
      </c>
      <c r="B6" s="61" t="s">
        <v>5</v>
      </c>
      <c r="C6" s="61" t="s">
        <v>6</v>
      </c>
      <c r="D6" s="61" t="s">
        <v>7</v>
      </c>
      <c r="E6" s="61" t="s">
        <v>11</v>
      </c>
      <c r="F6" s="5" t="s">
        <v>8</v>
      </c>
      <c r="G6" s="5" t="s">
        <v>9</v>
      </c>
    </row>
    <row r="7" spans="1:7" x14ac:dyDescent="0.45">
      <c r="A7" s="61"/>
      <c r="B7" s="61"/>
      <c r="C7" s="61"/>
      <c r="D7" s="61"/>
      <c r="E7" s="61"/>
      <c r="F7" s="6"/>
      <c r="G7" s="5" t="s">
        <v>10</v>
      </c>
    </row>
    <row r="8" spans="1:7" x14ac:dyDescent="0.45">
      <c r="A8" s="18" t="s">
        <v>12</v>
      </c>
      <c r="B8" s="13"/>
      <c r="C8" s="6"/>
      <c r="D8" s="6"/>
      <c r="E8" s="6"/>
      <c r="F8" s="6"/>
      <c r="G8" s="6"/>
    </row>
    <row r="9" spans="1:7" x14ac:dyDescent="0.45">
      <c r="A9" s="11">
        <v>1</v>
      </c>
      <c r="B9" s="1" t="s">
        <v>13</v>
      </c>
      <c r="C9" s="14">
        <v>77500</v>
      </c>
      <c r="D9" s="14">
        <v>77470</v>
      </c>
      <c r="E9" s="35">
        <f>'ก.พ.2568'!E9+'มี.ค.2568'!D9</f>
        <v>495540</v>
      </c>
      <c r="F9" s="9"/>
      <c r="G9" s="35">
        <f>E9-C9</f>
        <v>418040</v>
      </c>
    </row>
    <row r="10" spans="1:7" x14ac:dyDescent="0.45">
      <c r="A10" s="11">
        <v>2</v>
      </c>
      <c r="B10" s="1" t="s">
        <v>14</v>
      </c>
      <c r="C10" s="14">
        <v>180</v>
      </c>
      <c r="D10" s="14">
        <v>190</v>
      </c>
      <c r="E10" s="35">
        <f>'ก.พ.2568'!E10+'มี.ค.2568'!D10</f>
        <v>2080</v>
      </c>
      <c r="F10" s="9"/>
      <c r="G10" s="35">
        <f t="shared" ref="G10:G16" si="0">E10-C10</f>
        <v>1900</v>
      </c>
    </row>
    <row r="11" spans="1:7" x14ac:dyDescent="0.45">
      <c r="A11" s="11">
        <v>3</v>
      </c>
      <c r="B11" s="1" t="s">
        <v>44</v>
      </c>
      <c r="C11" s="25">
        <v>0</v>
      </c>
      <c r="D11" s="25">
        <v>0</v>
      </c>
      <c r="E11" s="35">
        <f>'ก.พ.2568'!E11+'มี.ค.2568'!D11</f>
        <v>924</v>
      </c>
      <c r="F11" s="9"/>
      <c r="G11" s="35">
        <f t="shared" si="0"/>
        <v>924</v>
      </c>
    </row>
    <row r="12" spans="1:7" x14ac:dyDescent="0.45">
      <c r="A12" s="11">
        <v>4</v>
      </c>
      <c r="B12" s="1" t="s">
        <v>15</v>
      </c>
      <c r="C12" s="14">
        <v>28500</v>
      </c>
      <c r="D12" s="14">
        <v>29900</v>
      </c>
      <c r="E12" s="35">
        <f>'ก.พ.2568'!E12+'มี.ค.2568'!D12</f>
        <v>174300</v>
      </c>
      <c r="F12" s="9"/>
      <c r="G12" s="35">
        <f t="shared" si="0"/>
        <v>145800</v>
      </c>
    </row>
    <row r="13" spans="1:7" x14ac:dyDescent="0.45">
      <c r="A13" s="11">
        <v>5</v>
      </c>
      <c r="B13" s="1" t="s">
        <v>16</v>
      </c>
      <c r="C13" s="14">
        <v>33000</v>
      </c>
      <c r="D13" s="14">
        <v>34650</v>
      </c>
      <c r="E13" s="35">
        <f>'ก.พ.2568'!E13+'มี.ค.2568'!D13</f>
        <v>253150</v>
      </c>
      <c r="F13" s="9"/>
      <c r="G13" s="35">
        <f t="shared" si="0"/>
        <v>220150</v>
      </c>
    </row>
    <row r="14" spans="1:7" x14ac:dyDescent="0.45">
      <c r="A14" s="11">
        <v>6</v>
      </c>
      <c r="B14" s="1" t="s">
        <v>17</v>
      </c>
      <c r="C14" s="14">
        <v>6700</v>
      </c>
      <c r="D14" s="14">
        <v>6849</v>
      </c>
      <c r="E14" s="35">
        <f>'ก.พ.2568'!E14+'มี.ค.2568'!D14</f>
        <v>16851</v>
      </c>
      <c r="F14" s="9"/>
      <c r="G14" s="35">
        <f t="shared" si="0"/>
        <v>10151</v>
      </c>
    </row>
    <row r="15" spans="1:7" x14ac:dyDescent="0.45">
      <c r="A15" s="11">
        <v>7</v>
      </c>
      <c r="B15" s="1" t="s">
        <v>18</v>
      </c>
      <c r="C15" s="14">
        <v>785000</v>
      </c>
      <c r="D15" s="14">
        <v>795580</v>
      </c>
      <c r="E15" s="35">
        <f>'ก.พ.2568'!E15+'มี.ค.2568'!D15</f>
        <v>5328270</v>
      </c>
      <c r="F15" s="9"/>
      <c r="G15" s="35">
        <f t="shared" si="0"/>
        <v>4543270</v>
      </c>
    </row>
    <row r="16" spans="1:7" x14ac:dyDescent="0.45">
      <c r="A16" s="12"/>
      <c r="B16" s="8" t="s">
        <v>19</v>
      </c>
      <c r="C16" s="16">
        <f>SUM(C9:C15)</f>
        <v>930880</v>
      </c>
      <c r="D16" s="15">
        <f>SUM(D9:D15)</f>
        <v>944639</v>
      </c>
      <c r="E16" s="35">
        <f>'ก.พ.2568'!E16+'มี.ค.2568'!D16</f>
        <v>6271115</v>
      </c>
      <c r="F16" s="10"/>
      <c r="G16" s="35">
        <f t="shared" si="0"/>
        <v>5340235</v>
      </c>
    </row>
    <row r="17" spans="1:7" x14ac:dyDescent="0.45">
      <c r="A17" s="7" t="s">
        <v>20</v>
      </c>
      <c r="B17" s="13"/>
      <c r="C17" s="6"/>
      <c r="D17" s="6"/>
      <c r="E17" s="6"/>
      <c r="F17" s="6"/>
      <c r="G17" s="6"/>
    </row>
    <row r="18" spans="1:7" x14ac:dyDescent="0.45">
      <c r="A18" s="34">
        <v>1</v>
      </c>
      <c r="B18" s="1" t="s">
        <v>40</v>
      </c>
      <c r="C18" s="50">
        <v>0</v>
      </c>
      <c r="D18" s="50">
        <v>0</v>
      </c>
      <c r="E18" s="35">
        <f>'ก.พ.2568'!E18+'มี.ค.2568'!D18</f>
        <v>53000</v>
      </c>
      <c r="F18" s="9"/>
      <c r="G18" s="35">
        <f>E18-C18</f>
        <v>53000</v>
      </c>
    </row>
    <row r="19" spans="1:7" x14ac:dyDescent="0.45">
      <c r="A19" s="11">
        <v>2</v>
      </c>
      <c r="B19" s="1" t="s">
        <v>21</v>
      </c>
      <c r="C19" s="14">
        <v>18000</v>
      </c>
      <c r="D19" s="14">
        <v>18400</v>
      </c>
      <c r="E19" s="35">
        <f>'ก.พ.2568'!E19+'มี.ค.2568'!D19</f>
        <v>263880</v>
      </c>
      <c r="F19" s="9"/>
      <c r="G19" s="35">
        <f t="shared" ref="G19:G33" si="1">E19-C19</f>
        <v>245880</v>
      </c>
    </row>
    <row r="20" spans="1:7" x14ac:dyDescent="0.45">
      <c r="A20" s="11">
        <v>3</v>
      </c>
      <c r="B20" s="1" t="s">
        <v>25</v>
      </c>
      <c r="C20" s="14">
        <v>23500</v>
      </c>
      <c r="D20" s="14">
        <v>24662</v>
      </c>
      <c r="E20" s="35">
        <f>'ก.พ.2568'!E20+'มี.ค.2568'!D20</f>
        <v>201928</v>
      </c>
      <c r="F20" s="9"/>
      <c r="G20" s="35">
        <f t="shared" si="1"/>
        <v>178428</v>
      </c>
    </row>
    <row r="21" spans="1:7" x14ac:dyDescent="0.45">
      <c r="A21" s="11"/>
      <c r="B21" s="1" t="s">
        <v>26</v>
      </c>
      <c r="C21" s="14"/>
      <c r="D21" s="14"/>
      <c r="E21" s="35"/>
      <c r="F21" s="9"/>
      <c r="G21" s="35"/>
    </row>
    <row r="22" spans="1:7" x14ac:dyDescent="0.45">
      <c r="A22" s="11">
        <v>4</v>
      </c>
      <c r="B22" s="1" t="s">
        <v>22</v>
      </c>
      <c r="C22" s="14">
        <v>61000</v>
      </c>
      <c r="D22" s="14">
        <v>61560</v>
      </c>
      <c r="E22" s="35">
        <f>'ก.พ.2568'!E22+'มี.ค.2568'!D22</f>
        <v>1101540</v>
      </c>
      <c r="F22" s="9"/>
      <c r="G22" s="35">
        <f t="shared" si="1"/>
        <v>1040540</v>
      </c>
    </row>
    <row r="23" spans="1:7" x14ac:dyDescent="0.45">
      <c r="A23" s="11">
        <v>5</v>
      </c>
      <c r="B23" s="1" t="s">
        <v>23</v>
      </c>
      <c r="C23" s="14">
        <v>450</v>
      </c>
      <c r="D23" s="14">
        <v>500</v>
      </c>
      <c r="E23" s="35">
        <f>'ก.พ.2568'!E23+'มี.ค.2568'!D23</f>
        <v>41500</v>
      </c>
      <c r="F23" s="9"/>
      <c r="G23" s="35">
        <f t="shared" si="1"/>
        <v>41050</v>
      </c>
    </row>
    <row r="24" spans="1:7" x14ac:dyDescent="0.45">
      <c r="A24" s="11">
        <v>6</v>
      </c>
      <c r="B24" s="1" t="s">
        <v>41</v>
      </c>
      <c r="C24" s="14">
        <v>140</v>
      </c>
      <c r="D24" s="14">
        <v>150</v>
      </c>
      <c r="E24" s="35">
        <f>'ก.พ.2568'!E24+'มี.ค.2568'!D24</f>
        <v>2340</v>
      </c>
      <c r="F24" s="9"/>
      <c r="G24" s="35">
        <f t="shared" si="1"/>
        <v>2200</v>
      </c>
    </row>
    <row r="25" spans="1:7" x14ac:dyDescent="0.45">
      <c r="A25" s="12"/>
      <c r="B25" s="8" t="s">
        <v>24</v>
      </c>
      <c r="C25" s="16">
        <f>SUM(C18:C24)</f>
        <v>103090</v>
      </c>
      <c r="D25" s="16">
        <f>SUM(D18:D24)</f>
        <v>105272</v>
      </c>
      <c r="E25" s="35">
        <f>'ก.พ.2568'!E25+'มี.ค.2568'!D25</f>
        <v>1664188</v>
      </c>
      <c r="F25" s="10"/>
      <c r="G25" s="35">
        <f t="shared" si="1"/>
        <v>1561098</v>
      </c>
    </row>
    <row r="26" spans="1:7" x14ac:dyDescent="0.45">
      <c r="A26" s="19" t="s">
        <v>27</v>
      </c>
      <c r="B26" s="13"/>
      <c r="C26" s="6"/>
      <c r="D26" s="6"/>
      <c r="E26" s="6"/>
      <c r="F26" s="6"/>
      <c r="G26" s="6"/>
    </row>
    <row r="27" spans="1:7" x14ac:dyDescent="0.45">
      <c r="A27" s="34">
        <v>1</v>
      </c>
      <c r="B27" s="1" t="s">
        <v>28</v>
      </c>
      <c r="C27" s="53">
        <v>87500</v>
      </c>
      <c r="D27" s="14">
        <v>87800</v>
      </c>
      <c r="E27" s="35">
        <f>'ก.พ.2568'!E27+'มี.ค.2568'!D27</f>
        <v>564000</v>
      </c>
      <c r="F27" s="9"/>
      <c r="G27" s="35">
        <f t="shared" si="1"/>
        <v>476500</v>
      </c>
    </row>
    <row r="28" spans="1:7" x14ac:dyDescent="0.45">
      <c r="A28" s="12"/>
      <c r="B28" s="8" t="s">
        <v>29</v>
      </c>
      <c r="C28" s="54">
        <f>SUM(C27)</f>
        <v>87500</v>
      </c>
      <c r="D28" s="16">
        <f>SUM(D27)</f>
        <v>87800</v>
      </c>
      <c r="E28" s="35">
        <f>'ก.พ.2568'!E28+'มี.ค.2568'!D28</f>
        <v>564000</v>
      </c>
      <c r="F28" s="10"/>
      <c r="G28" s="35">
        <f t="shared" si="1"/>
        <v>476500</v>
      </c>
    </row>
    <row r="29" spans="1:7" x14ac:dyDescent="0.45">
      <c r="A29" s="18" t="s">
        <v>30</v>
      </c>
      <c r="B29" s="13"/>
      <c r="C29" s="6"/>
      <c r="D29" s="6"/>
      <c r="E29" s="6"/>
      <c r="F29" s="6"/>
      <c r="G29" s="6"/>
    </row>
    <row r="30" spans="1:7" x14ac:dyDescent="0.45">
      <c r="A30" s="11">
        <v>1</v>
      </c>
      <c r="B30" s="1" t="s">
        <v>42</v>
      </c>
      <c r="C30" s="25">
        <v>0</v>
      </c>
      <c r="D30" s="25">
        <v>0</v>
      </c>
      <c r="E30" s="35">
        <f>'ก.พ.2568'!E30+'มี.ค.2568'!D30</f>
        <v>4000</v>
      </c>
      <c r="F30" s="9"/>
      <c r="G30" s="35">
        <f t="shared" si="1"/>
        <v>4000</v>
      </c>
    </row>
    <row r="31" spans="1:7" x14ac:dyDescent="0.45">
      <c r="A31" s="11">
        <v>2</v>
      </c>
      <c r="B31" s="1" t="s">
        <v>31</v>
      </c>
      <c r="C31" s="14">
        <v>17000</v>
      </c>
      <c r="D31" s="14">
        <v>17200</v>
      </c>
      <c r="E31" s="35">
        <f>'ก.พ.2568'!E31+'มี.ค.2568'!D31</f>
        <v>72300</v>
      </c>
      <c r="F31" s="9"/>
      <c r="G31" s="35">
        <f t="shared" si="1"/>
        <v>55300</v>
      </c>
    </row>
    <row r="32" spans="1:7" x14ac:dyDescent="0.45">
      <c r="A32" s="11">
        <v>3</v>
      </c>
      <c r="B32" s="1" t="s">
        <v>32</v>
      </c>
      <c r="C32" s="14">
        <v>9000</v>
      </c>
      <c r="D32" s="14">
        <v>9050</v>
      </c>
      <c r="E32" s="35">
        <f>'ก.พ.2568'!E32+'มี.ค.2568'!D32</f>
        <v>48070</v>
      </c>
      <c r="F32" s="9"/>
      <c r="G32" s="35">
        <f t="shared" si="1"/>
        <v>39070</v>
      </c>
    </row>
    <row r="33" spans="1:7" x14ac:dyDescent="0.45">
      <c r="A33" s="11">
        <v>4</v>
      </c>
      <c r="B33" s="1" t="s">
        <v>45</v>
      </c>
      <c r="C33" s="25">
        <v>0</v>
      </c>
      <c r="D33" s="25">
        <v>0</v>
      </c>
      <c r="E33" s="35">
        <f>'ก.พ.2568'!E33+'มี.ค.2568'!D33</f>
        <v>23600</v>
      </c>
      <c r="F33" s="9"/>
      <c r="G33" s="35">
        <f t="shared" si="1"/>
        <v>23600</v>
      </c>
    </row>
    <row r="34" spans="1:7" x14ac:dyDescent="0.45">
      <c r="A34" s="12"/>
      <c r="B34" s="8" t="s">
        <v>33</v>
      </c>
      <c r="C34" s="16">
        <f>SUM(C30:C33)</f>
        <v>26000</v>
      </c>
      <c r="D34" s="16">
        <f>SUM(D30:D33)</f>
        <v>26250</v>
      </c>
      <c r="E34" s="35">
        <f>'ก.พ.2568'!E34+'มี.ค.2568'!D34</f>
        <v>147970</v>
      </c>
      <c r="F34" s="10"/>
      <c r="G34" s="15">
        <f>SUM(G30:G33)</f>
        <v>121970</v>
      </c>
    </row>
    <row r="35" spans="1:7" x14ac:dyDescent="0.45">
      <c r="A35" s="89" t="s">
        <v>34</v>
      </c>
      <c r="B35" s="90"/>
      <c r="C35" s="60">
        <f>C16+C25+C28+C34</f>
        <v>1147470</v>
      </c>
      <c r="D35" s="60">
        <f t="shared" ref="D35:E35" si="2">D16+D25+D28+D34</f>
        <v>1163961</v>
      </c>
      <c r="E35" s="60">
        <f t="shared" si="2"/>
        <v>8647273</v>
      </c>
      <c r="F35" s="59"/>
      <c r="G35" s="60">
        <f>G16+G25+G28+G34</f>
        <v>7499803</v>
      </c>
    </row>
  </sheetData>
  <mergeCells count="11">
    <mergeCell ref="A35:B35"/>
    <mergeCell ref="A1:G1"/>
    <mergeCell ref="A2:G2"/>
    <mergeCell ref="A3:G3"/>
    <mergeCell ref="A4:G4"/>
    <mergeCell ref="A5:G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ต.ค.2567</vt:lpstr>
      <vt:lpstr>พ.ย.2567</vt:lpstr>
      <vt:lpstr>ธ.ค.2567</vt:lpstr>
      <vt:lpstr>ม.ค.2568</vt:lpstr>
      <vt:lpstr>ก.พ.2568</vt:lpstr>
      <vt:lpstr>มี.ค.2568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bma03510</dc:creator>
  <cp:lastModifiedBy>bma03488</cp:lastModifiedBy>
  <cp:lastPrinted>2025-02-05T10:30:58Z</cp:lastPrinted>
  <dcterms:created xsi:type="dcterms:W3CDTF">2025-02-05T09:25:49Z</dcterms:created>
  <dcterms:modified xsi:type="dcterms:W3CDTF">2025-04-29T07:45:21Z</dcterms:modified>
</cp:coreProperties>
</file>