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TA\OIT\! ยังไม่เสร็จ\O13\"/>
    </mc:Choice>
  </mc:AlternateContent>
  <bookViews>
    <workbookView xWindow="-120" yWindow="-120" windowWidth="24240" windowHeight="13140" activeTab="1"/>
  </bookViews>
  <sheets>
    <sheet name="สรุปผลการดำเนินการรายการกันเงิน" sheetId="14" r:id="rId1"/>
    <sheet name="2.กราฟ" sheetId="7" r:id="rId2"/>
    <sheet name="รายงานสรุปการใช้จ่ายเงินงบประมา" sheetId="11" r:id="rId3"/>
    <sheet name="รายงานสรุปการใช้จ่ายเงินงบกลาง" sheetId="12" r:id="rId4"/>
    <sheet name="สรุปผล" sheetId="13" r:id="rId5"/>
  </sheets>
  <definedNames>
    <definedName name="_xlnm.Print_Area" localSheetId="1">'2.กราฟ'!$A$1:$N$32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7" l="1"/>
  <c r="Q15" i="7"/>
  <c r="Q8" i="7"/>
  <c r="M8" i="14" l="1"/>
  <c r="E8" i="14"/>
  <c r="J8" i="14"/>
  <c r="K27" i="14"/>
  <c r="E27" i="14"/>
  <c r="K21" i="14"/>
  <c r="E21" i="14"/>
  <c r="K15" i="14"/>
  <c r="H15" i="14"/>
  <c r="E15" i="14"/>
  <c r="H9" i="12" l="1"/>
  <c r="H10" i="12"/>
  <c r="J10" i="12" s="1"/>
  <c r="H11" i="12"/>
  <c r="J11" i="12" s="1"/>
  <c r="H12" i="12"/>
  <c r="J12" i="12" s="1"/>
  <c r="H13" i="12"/>
  <c r="H8" i="12"/>
  <c r="C14" i="12"/>
  <c r="E14" i="12"/>
  <c r="F14" i="12"/>
  <c r="I14" i="12"/>
  <c r="B14" i="12"/>
  <c r="H30" i="11"/>
  <c r="H31" i="11" s="1"/>
  <c r="I30" i="11"/>
  <c r="J30" i="11"/>
  <c r="G30" i="11"/>
  <c r="C24" i="11"/>
  <c r="D24" i="11"/>
  <c r="D30" i="11" s="1"/>
  <c r="D31" i="11" s="1"/>
  <c r="E24" i="11"/>
  <c r="E29" i="11" s="1"/>
  <c r="H24" i="11"/>
  <c r="J24" i="11"/>
  <c r="J29" i="11" s="1"/>
  <c r="C23" i="11"/>
  <c r="D23" i="11"/>
  <c r="E23" i="11"/>
  <c r="F23" i="11"/>
  <c r="F24" i="11" s="1"/>
  <c r="F29" i="11" s="1"/>
  <c r="G23" i="11"/>
  <c r="G24" i="11" s="1"/>
  <c r="H23" i="11"/>
  <c r="I23" i="11"/>
  <c r="I24" i="11" s="1"/>
  <c r="J23" i="11"/>
  <c r="B28" i="11"/>
  <c r="B24" i="11"/>
  <c r="B23" i="11"/>
  <c r="J13" i="12"/>
  <c r="G13" i="12"/>
  <c r="D13" i="12"/>
  <c r="G12" i="12"/>
  <c r="D12" i="12"/>
  <c r="G11" i="12"/>
  <c r="D11" i="12"/>
  <c r="G10" i="12"/>
  <c r="D10" i="12"/>
  <c r="J9" i="12"/>
  <c r="G9" i="12"/>
  <c r="D9" i="12"/>
  <c r="J8" i="12"/>
  <c r="G8" i="12"/>
  <c r="G14" i="12" s="1"/>
  <c r="D8" i="12"/>
  <c r="D14" i="12" s="1"/>
  <c r="J8" i="11"/>
  <c r="C29" i="11"/>
  <c r="D29" i="11"/>
  <c r="H29" i="11"/>
  <c r="C30" i="11"/>
  <c r="C31" i="11" s="1"/>
  <c r="J14" i="12" l="1"/>
  <c r="H14" i="12"/>
  <c r="J31" i="11"/>
  <c r="I31" i="11"/>
  <c r="I29" i="11"/>
  <c r="G29" i="11"/>
  <c r="G31" i="11"/>
  <c r="F30" i="11"/>
  <c r="F31" i="11" s="1"/>
  <c r="E30" i="11"/>
  <c r="E31" i="11" s="1"/>
  <c r="B29" i="11"/>
  <c r="B30" i="11"/>
  <c r="B31" i="11" s="1"/>
  <c r="F13" i="7" l="1"/>
  <c r="S8" i="7" l="1"/>
</calcChain>
</file>

<file path=xl/sharedStrings.xml><?xml version="1.0" encoding="utf-8"?>
<sst xmlns="http://schemas.openxmlformats.org/spreadsheetml/2006/main" count="161" uniqueCount="85">
  <si>
    <t>ค่าจ้างชั่วคราว</t>
  </si>
  <si>
    <t>เงินอุดหนุน</t>
  </si>
  <si>
    <t>รายจ่ายอื่น</t>
  </si>
  <si>
    <t>รวมทั้งสิ้น</t>
  </si>
  <si>
    <t>ที่ดินและสิ่งก่อสร้าง</t>
  </si>
  <si>
    <t>งบประมาณ</t>
  </si>
  <si>
    <t>งบประมาณคงเหลือ</t>
  </si>
  <si>
    <t>ณ วันที่ 31 มีนาคม 2567</t>
  </si>
  <si>
    <t>เบิกจ่าย</t>
  </si>
  <si>
    <t>ก่อหนี้</t>
  </si>
  <si>
    <t>สรุปผลการเบิกจ่ายภาพรวม</t>
  </si>
  <si>
    <t>งบประมาณ กทม.</t>
  </si>
  <si>
    <t>งบประจำปี</t>
  </si>
  <si>
    <t>งบกลาง</t>
  </si>
  <si>
    <t>รวมงบ กทม.</t>
  </si>
  <si>
    <t>1. คณะกรรมการกำหนดรายละเอียดคุณลักษณะครุภัณฑ์ขาดความรู้ความชำนาญ</t>
  </si>
  <si>
    <t>2. เจ้าหน้าที่ดำเนินการจัดซื้อ-จัดจ้าง ไม่มีความชำนาญในการใช้งานในระบบ E-GP จึงทำให้การดำเนินงานล่าช้า</t>
  </si>
  <si>
    <t>ปัญหาอุปสรรคในการดำเนินงาน</t>
  </si>
  <si>
    <t>ค่าครุภัณฑ์ ที่ดินและสิ่งก่อสร้าง</t>
  </si>
  <si>
    <t>ครุภัณฑ์</t>
  </si>
  <si>
    <t>งบลงทุน</t>
  </si>
  <si>
    <t>การเบิกจ่าย</t>
  </si>
  <si>
    <t>ปรับโอน</t>
  </si>
  <si>
    <t>งปม.คงเหลือ</t>
  </si>
  <si>
    <t>สรุปผลการดำเนินการ  : งบประมาณรายจ่ายประจำปีงบประมาณ พ.ศ. 2567</t>
  </si>
  <si>
    <t>เป็นไปตามแผนการใช้จ่ายงบประมาณ</t>
  </si>
  <si>
    <t xml:space="preserve">ผลการใช้จ่ายงบประมาณเป็นไปตามเป้าหมายเมื่อเทียบกับแผนการใช้จ่ายงบประมาณหรือไม่ </t>
  </si>
  <si>
    <t>สำนักงานเขตคลองเตย</t>
  </si>
  <si>
    <r>
      <t xml:space="preserve">12. </t>
    </r>
    <r>
      <rPr>
        <sz val="14"/>
        <color rgb="FF000000"/>
        <rFont val="TH SarabunPSK"/>
        <family val="2"/>
      </rPr>
      <t>%งบประมาณคงเหลือ (11/5*100)</t>
    </r>
  </si>
  <si>
    <t>11. งบประมาณคงเหลือ (5-9)</t>
  </si>
  <si>
    <t>10. %รายจ่ายทั้งสิ้น (9/5*100)</t>
  </si>
  <si>
    <t>9. รายจ่ายทั้งสิ้น (7+8)</t>
  </si>
  <si>
    <r>
      <t xml:space="preserve">8. </t>
    </r>
    <r>
      <rPr>
        <sz val="14"/>
        <color rgb="FF000000"/>
        <rFont val="TH SarabunPSK"/>
        <family val="2"/>
      </rPr>
      <t>รายจ่ายตั้งแต่01/10/65ถึง31/03/66</t>
    </r>
  </si>
  <si>
    <t>7. รายจ่ายก่อน 01/10/65</t>
  </si>
  <si>
    <t>6. อนุมัติเงินประจำงวดหลังปรับโอน</t>
  </si>
  <si>
    <t xml:space="preserve">5. งบประมาณหลังปรับโอน (1+4) </t>
  </si>
  <si>
    <t>4. โอนทั้งสิ้น (2+3)</t>
  </si>
  <si>
    <t xml:space="preserve">         - โอนลด (-)</t>
  </si>
  <si>
    <t xml:space="preserve">         - โอนเพิ่ม (+) </t>
  </si>
  <si>
    <t xml:space="preserve">    3.2 อยู่ระหว่างเสนอขออนุมัติ</t>
  </si>
  <si>
    <t xml:space="preserve">     3.1 อนุมัติแล้ว</t>
  </si>
  <si>
    <t>3. โอนตั้งแต่ 01/10/65ถึง 31/03/66</t>
  </si>
  <si>
    <t xml:space="preserve">    2.2 อยู่ระหว่างเสนอขออนุมัติ</t>
  </si>
  <si>
    <t xml:space="preserve">    2.1 อนุมัติแล้ว</t>
  </si>
  <si>
    <t>2. โอนก่อน 01/10/65</t>
  </si>
  <si>
    <t>1. งบประมาณอนุมัติ</t>
  </si>
  <si>
    <t>รวม</t>
  </si>
  <si>
    <t>ค่า
สาธารณูปโภค</t>
  </si>
  <si>
    <t>ค่าตอบแทนใช้สอยและวัสดุ</t>
  </si>
  <si>
    <t>เงินเดือนและค่าจ้างประจำ</t>
  </si>
  <si>
    <t>รายการ/งบประมาณรายจ่าย</t>
  </si>
  <si>
    <t>แบบ ง.401</t>
  </si>
  <si>
    <t>รหัสรายงาน : REP_BUD_016_1_Day</t>
  </si>
  <si>
    <t xml:space="preserve">หน้าที่      : 1 / 1 </t>
  </si>
  <si>
    <t>รายงานสรุปการใช้จ่ายเงินงบประมาณรายจ่าย ระดับหน่วยงาน</t>
  </si>
  <si>
    <t>ระบบบงานงบประมาณ</t>
  </si>
  <si>
    <t>รายงานสรุปการใช้จ่ายเงินงบกลาง ระดับหน่วยงาน</t>
  </si>
  <si>
    <t>รหัสรายงาน : REP_BUD_017_1_Day</t>
  </si>
  <si>
    <t>แบบ ง.402</t>
  </si>
  <si>
    <t>งบประมาณกลาง/งาน/โครงการ</t>
  </si>
  <si>
    <t>งบประมาณที่ได้รับ</t>
  </si>
  <si>
    <t>คงเหลือ</t>
  </si>
  <si>
    <t>งบดำเนินการ</t>
  </si>
  <si>
    <t>21 : เงินช่วยเหลือ ข้าราชการและ ลูกจ้าง</t>
  </si>
  <si>
    <t xml:space="preserve">     - -  :</t>
  </si>
  <si>
    <t>23 : เงินบำเหน็จ ลูกจ้าง</t>
  </si>
  <si>
    <t>68 : ค่าใช้จ่ายเกี่ยวกับภารกิจและ หรือนโยบายที่ได้รับมอบจากรัฐบาล</t>
  </si>
  <si>
    <t xml:space="preserve">     0103006 - -  : งานบริหารการศึกษา</t>
  </si>
  <si>
    <t xml:space="preserve">ผู้จัดพิมพ์  : </t>
  </si>
  <si>
    <t xml:space="preserve">วันที่พิมพ์  : </t>
  </si>
  <si>
    <t>ระหว่างวันที่      1 ตุลาคม 2566          ถึงวันที่       31 มีนาคม 2567</t>
  </si>
  <si>
    <t>รายการงบประมาณประจำปี พ.ศ. 2567</t>
  </si>
  <si>
    <t>ผู้จัดพิมพ์  :</t>
  </si>
  <si>
    <t>รอบ 6 เดือนแรกของปีงบประมาณ (1 ตุลาคม 2566 - 31 มีนาคม 2567)</t>
  </si>
  <si>
    <t>กันเงินฯ กรณีมีหนี้ผูกผัน</t>
  </si>
  <si>
    <t>กันเงินฯ กรณีไม่มีหนี้ผูกผัน</t>
  </si>
  <si>
    <t>อนุมัติกันเงินฯ</t>
  </si>
  <si>
    <t>รายการ</t>
  </si>
  <si>
    <t>จำนวยเงิน</t>
  </si>
  <si>
    <t>ร้อยละ</t>
  </si>
  <si>
    <t>สรุปผลการดำเนินการ : งบประมาณรายจ่ายประจำปี 2567</t>
  </si>
  <si>
    <t>3. มีการโอน-ย้ายบ่อย ไม่มีข้าราชการมาทดแทนทำให้ขาดอัตรากำลังในการปฏิบัติงาน อัตรากำลังที่มีอยู่ทำงานไม่ตรงกับสายงาน</t>
  </si>
  <si>
    <t xml:space="preserve">   ต้องศึกษาเรียนรู้งานใหม่และปฏิบัติหน้าที่เพิ่มขึ้น ทำให้การปฏิบัติงานด้านการจัดซื้อจัดจ้างล่าช้า</t>
  </si>
  <si>
    <t>3.  มีการโอน-ย้ายบ่อย ไม่มีข้าราชการมาทดแทนทำให้ขาดอัตรากำลังในการปฏิบัติงาน อัตรากำลังที่มีอยู่ทำงานไม่ตรงกับสายงาน</t>
  </si>
  <si>
    <t>ต้องศึกษาเรียนรู้งานใหม่และปฏิบัติหน้าที่เพิ่มขึ้น ทำให้การปฏิบัติงานด้านการจัดซื้อจัดจ้างล่าช้า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</si>
</sst>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22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  <charset val="222"/>
    </font>
    <font>
      <sz val="14"/>
      <name val="CordiaUPC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7" fillId="0" borderId="0"/>
    <xf numFmtId="0" fontId="10" fillId="0" borderId="0"/>
    <xf numFmtId="187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" fillId="0" borderId="0"/>
    <xf numFmtId="0" fontId="12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4" fillId="0" borderId="0" xfId="7" applyFont="1"/>
    <xf numFmtId="187" fontId="6" fillId="0" borderId="0" xfId="8" applyFont="1"/>
    <xf numFmtId="187" fontId="14" fillId="0" borderId="0" xfId="7" applyNumberFormat="1" applyFont="1"/>
    <xf numFmtId="0" fontId="15" fillId="0" borderId="0" xfId="7" applyFont="1" applyAlignment="1">
      <alignment vertical="top"/>
    </xf>
    <xf numFmtId="0" fontId="13" fillId="0" borderId="0" xfId="7" applyFont="1" applyAlignment="1">
      <alignment vertical="top"/>
    </xf>
    <xf numFmtId="0" fontId="2" fillId="0" borderId="0" xfId="23"/>
    <xf numFmtId="2" fontId="16" fillId="0" borderId="1" xfId="23" applyNumberFormat="1" applyFont="1" applyBorder="1"/>
    <xf numFmtId="0" fontId="16" fillId="0" borderId="1" xfId="23" applyFont="1" applyBorder="1"/>
    <xf numFmtId="43" fontId="16" fillId="0" borderId="1" xfId="24" applyFont="1" applyBorder="1"/>
    <xf numFmtId="0" fontId="18" fillId="0" borderId="1" xfId="23" applyFont="1" applyBorder="1" applyAlignment="1">
      <alignment horizontal="center" vertical="center"/>
    </xf>
    <xf numFmtId="0" fontId="16" fillId="0" borderId="0" xfId="23" applyFont="1" applyAlignment="1">
      <alignment horizontal="justify" vertical="center"/>
    </xf>
    <xf numFmtId="0" fontId="18" fillId="0" borderId="0" xfId="23" applyFont="1" applyAlignment="1">
      <alignment vertical="center"/>
    </xf>
    <xf numFmtId="0" fontId="16" fillId="0" borderId="0" xfId="23" applyFont="1"/>
    <xf numFmtId="0" fontId="6" fillId="0" borderId="0" xfId="23" applyFont="1"/>
    <xf numFmtId="43" fontId="19" fillId="0" borderId="1" xfId="24" applyFont="1" applyBorder="1"/>
    <xf numFmtId="0" fontId="16" fillId="0" borderId="1" xfId="23" applyFont="1" applyBorder="1" applyAlignment="1">
      <alignment horizontal="center" vertical="center"/>
    </xf>
    <xf numFmtId="43" fontId="19" fillId="0" borderId="1" xfId="23" applyNumberFormat="1" applyFont="1" applyBorder="1"/>
    <xf numFmtId="0" fontId="13" fillId="0" borderId="0" xfId="23" applyFont="1"/>
    <xf numFmtId="0" fontId="16" fillId="0" borderId="0" xfId="25" applyFont="1"/>
    <xf numFmtId="0" fontId="20" fillId="0" borderId="1" xfId="25" applyFont="1" applyBorder="1" applyAlignment="1">
      <alignment horizontal="center" vertical="center"/>
    </xf>
    <xf numFmtId="0" fontId="19" fillId="0" borderId="1" xfId="25" applyFont="1" applyBorder="1" applyAlignment="1">
      <alignment horizontal="center" vertical="center"/>
    </xf>
    <xf numFmtId="43" fontId="19" fillId="0" borderId="1" xfId="26" applyFont="1" applyBorder="1"/>
    <xf numFmtId="2" fontId="19" fillId="0" borderId="1" xfId="25" applyNumberFormat="1" applyFont="1" applyBorder="1" applyAlignment="1">
      <alignment horizontal="center" vertical="center"/>
    </xf>
    <xf numFmtId="0" fontId="19" fillId="0" borderId="0" xfId="25" applyFont="1"/>
    <xf numFmtId="0" fontId="18" fillId="0" borderId="0" xfId="25" applyFont="1" applyAlignment="1">
      <alignment horizontal="center"/>
    </xf>
    <xf numFmtId="0" fontId="20" fillId="0" borderId="1" xfId="25" applyFont="1" applyBorder="1" applyAlignment="1">
      <alignment horizontal="center"/>
    </xf>
    <xf numFmtId="0" fontId="21" fillId="0" borderId="0" xfId="25" applyFont="1" applyAlignment="1">
      <alignment horizontal="center"/>
    </xf>
    <xf numFmtId="0" fontId="19" fillId="0" borderId="0" xfId="25" applyFont="1" applyAlignment="1">
      <alignment horizontal="center"/>
    </xf>
    <xf numFmtId="0" fontId="20" fillId="0" borderId="0" xfId="25" applyFont="1" applyAlignment="1">
      <alignment horizontal="center"/>
    </xf>
    <xf numFmtId="0" fontId="18" fillId="0" borderId="0" xfId="25" applyFont="1" applyAlignment="1">
      <alignment horizontal="center"/>
    </xf>
    <xf numFmtId="0" fontId="18" fillId="0" borderId="1" xfId="23" applyFont="1" applyBorder="1" applyAlignment="1">
      <alignment horizontal="center" vertical="center"/>
    </xf>
    <xf numFmtId="0" fontId="18" fillId="0" borderId="1" xfId="23" applyFont="1" applyBorder="1" applyAlignment="1">
      <alignment horizontal="center" vertical="center" wrapText="1"/>
    </xf>
    <xf numFmtId="0" fontId="18" fillId="0" borderId="0" xfId="23" applyFont="1" applyAlignment="1">
      <alignment horizontal="center" vertical="center"/>
    </xf>
  </cellXfs>
  <cellStyles count="27">
    <cellStyle name="Normal 11" xfId="4"/>
    <cellStyle name="Normal 11 2" xfId="17"/>
    <cellStyle name="Normal 5" xfId="12"/>
    <cellStyle name="Normal 8" xfId="6"/>
    <cellStyle name="เครื่องหมายจุลภาค 10" xfId="13"/>
    <cellStyle name="เครื่องหมายจุลภาค 10 2" xfId="21"/>
    <cellStyle name="เครื่องหมายจุลภาค 2" xfId="5"/>
    <cellStyle name="เครื่องหมายจุลภาค 2 2" xfId="18"/>
    <cellStyle name="เครื่องหมายจุลภาค 3" xfId="10"/>
    <cellStyle name="เครื่องหมายจุลภาค 3 2" xfId="20"/>
    <cellStyle name="จุลภาค 2" xfId="2"/>
    <cellStyle name="จุลภาค 2 2" xfId="15"/>
    <cellStyle name="จุลภาค 3" xfId="8"/>
    <cellStyle name="จุลภาค 3 2" xfId="19"/>
    <cellStyle name="จุลภาค 4" xfId="14"/>
    <cellStyle name="จุลภาค 5" xfId="24"/>
    <cellStyle name="จุลภาค 6" xfId="26"/>
    <cellStyle name="ปกติ" xfId="0" builtinId="0"/>
    <cellStyle name="ปกติ 2" xfId="1"/>
    <cellStyle name="ปกติ 2 2" xfId="3"/>
    <cellStyle name="ปกติ 2 2 2" xfId="16"/>
    <cellStyle name="ปกติ 2 3" xfId="11"/>
    <cellStyle name="ปกติ 3" xfId="7"/>
    <cellStyle name="ปกติ 3 2" xfId="9"/>
    <cellStyle name="ปกติ 4" xfId="23"/>
    <cellStyle name="ปกติ 5" xfId="25"/>
    <cellStyle name="ปกติ 5 2" xfId="22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4515483170076"/>
          <c:y val="0.20672857275090586"/>
          <c:w val="0.47032046560309537"/>
          <c:h val="0.773716522844716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87-4275-B595-EBFCE7380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87-4275-B595-EBFCE73806E3}"/>
              </c:ext>
            </c:extLst>
          </c:dPt>
          <c:cat>
            <c:strRef>
              <c:f>'2.กราฟ'!$P$14:$Q$14</c:f>
              <c:strCache>
                <c:ptCount val="2"/>
                <c:pt idx="0">
                  <c:v>การเบิกจ่าย</c:v>
                </c:pt>
                <c:pt idx="1">
                  <c:v>งบประมาณคงเหลือ</c:v>
                </c:pt>
              </c:strCache>
            </c:strRef>
          </c:cat>
          <c:val>
            <c:numRef>
              <c:f>'2.กราฟ'!$P$15:$Q$15</c:f>
              <c:numCache>
                <c:formatCode>General</c:formatCode>
                <c:ptCount val="2"/>
                <c:pt idx="0">
                  <c:v>36.36</c:v>
                </c:pt>
                <c:pt idx="1">
                  <c:v>63.64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7-4275-B595-EBFCE738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470332897995461"/>
          <c:y val="0.52223890734037393"/>
          <c:w val="0.19189805506933794"/>
          <c:h val="0.17544381833787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63501</xdr:rowOff>
    </xdr:from>
    <xdr:to>
      <xdr:col>13</xdr:col>
      <xdr:colOff>592665</xdr:colOff>
      <xdr:row>28</xdr:row>
      <xdr:rowOff>148167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033EC9E-EE67-4D01-84C1-85E2A4AD4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95250</xdr:colOff>
      <xdr:row>32</xdr:row>
      <xdr:rowOff>0</xdr:rowOff>
    </xdr:from>
    <xdr:ext cx="184731" cy="262572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587EC8F7-2F1A-49D6-B822-322B7E0F33CF}"/>
            </a:ext>
          </a:extLst>
        </xdr:cNvPr>
        <xdr:cNvSpPr txBox="1"/>
      </xdr:nvSpPr>
      <xdr:spPr>
        <a:xfrm>
          <a:off x="10382250" y="1009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0.20049</cdr:x>
      <cdr:y>0.0363</cdr:y>
    </cdr:from>
    <cdr:to>
      <cdr:x>0.81109</cdr:x>
      <cdr:y>0.19967</cdr:y>
    </cdr:to>
    <cdr:sp macro="" textlink="">
      <cdr:nvSpPr>
        <cdr:cNvPr id="4" name="กล่องข้อความ 3"/>
        <cdr:cNvSpPr txBox="1"/>
      </cdr:nvSpPr>
      <cdr:spPr>
        <a:xfrm xmlns:a="http://schemas.openxmlformats.org/drawingml/2006/main">
          <a:off x="1887008" y="232833"/>
          <a:ext cx="5746750" cy="1047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h-TH" sz="18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ผลการเบิกจ่ายภาพรวม                                      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 xmlns:a="http://schemas.openxmlformats.org/drawingml/2006/main">
          <a:pPr algn="ctr"/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ผลการใช้จ่ายงบประมาณประจำปีงบประมาณ พ.ศ.</a:t>
          </a:r>
          <a:r>
            <a:rPr lang="th-TH" sz="18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2567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 xmlns:a="http://schemas.openxmlformats.org/drawingml/2006/main">
          <a:pPr algn="ctr"/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วันที่</a:t>
          </a:r>
          <a:r>
            <a:rPr lang="th-TH" sz="18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 ตุลาคม 2566 - 31 มีนาคม 2567)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0.56442</cdr:x>
      <cdr:y>0.78</cdr:y>
    </cdr:from>
    <cdr:to>
      <cdr:x>0.98515</cdr:x>
      <cdr:y>0.92833</cdr:y>
    </cdr:to>
    <cdr:sp macro="" textlink="">
      <cdr:nvSpPr>
        <cdr:cNvPr id="5" name="กล่องข้อความ 4"/>
        <cdr:cNvSpPr txBox="1"/>
      </cdr:nvSpPr>
      <cdr:spPr>
        <a:xfrm xmlns:a="http://schemas.openxmlformats.org/drawingml/2006/main">
          <a:off x="5191009" y="5133431"/>
          <a:ext cx="3869469" cy="97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งบประมาณหลังปรับโอน	396,922,231.00 บาท </a:t>
          </a:r>
          <a:r>
            <a:rPr lang="en-US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</a:t>
          </a:r>
          <a:r>
            <a:rPr lang="en-US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การเบิกจ่าย	   	144,314,875.62</a:t>
          </a:r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บาท</a:t>
          </a:r>
          <a:r>
            <a:rPr lang="en-US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                    </a:t>
          </a:r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งบประมาณคงเหลือ	252,607,355.38 </a:t>
          </a:r>
          <a:r>
            <a:rPr lang="th-TH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บาท</a:t>
          </a:r>
          <a:endParaRPr lang="th-TH" sz="1600" b="1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0.61003</cdr:x>
      <cdr:y>0.38134</cdr:y>
    </cdr:from>
    <cdr:to>
      <cdr:x>0.7754</cdr:x>
      <cdr:y>0.48594</cdr:y>
    </cdr:to>
    <cdr:sp macro="" textlink="">
      <cdr:nvSpPr>
        <cdr:cNvPr id="6" name="กล่องข้อความ 5"/>
        <cdr:cNvSpPr txBox="1"/>
      </cdr:nvSpPr>
      <cdr:spPr>
        <a:xfrm xmlns:a="http://schemas.openxmlformats.org/drawingml/2006/main">
          <a:off x="5691450" y="2475971"/>
          <a:ext cx="1542787" cy="67918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h-TH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144,314,875.62</a:t>
          </a:r>
          <a:r>
            <a:rPr lang="th-TH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(36.36)</a:t>
          </a:r>
        </a:p>
      </cdr:txBody>
    </cdr:sp>
  </cdr:relSizeAnchor>
  <cdr:relSizeAnchor xmlns:cdr="http://schemas.openxmlformats.org/drawingml/2006/chartDrawing">
    <cdr:from>
      <cdr:x>0.03186</cdr:x>
      <cdr:y>0.20408</cdr:y>
    </cdr:from>
    <cdr:to>
      <cdr:x>0.17212</cdr:x>
      <cdr:y>0.30074</cdr:y>
    </cdr:to>
    <cdr:sp macro="" textlink="">
      <cdr:nvSpPr>
        <cdr:cNvPr id="7" name="กล่องข้อความ 1"/>
        <cdr:cNvSpPr txBox="1"/>
      </cdr:nvSpPr>
      <cdr:spPr>
        <a:xfrm xmlns:a="http://schemas.openxmlformats.org/drawingml/2006/main">
          <a:off x="294000" y="1367173"/>
          <a:ext cx="1294116" cy="64755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252,607,355.38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(63.64)</a:t>
          </a:r>
        </a:p>
      </cdr:txBody>
    </cdr:sp>
  </cdr:relSizeAnchor>
  <cdr:relSizeAnchor xmlns:cdr="http://schemas.openxmlformats.org/drawingml/2006/chartDrawing">
    <cdr:from>
      <cdr:x>0.13084</cdr:x>
      <cdr:y>0.30008</cdr:y>
    </cdr:from>
    <cdr:to>
      <cdr:x>0.19583</cdr:x>
      <cdr:y>0.34175</cdr:y>
    </cdr:to>
    <cdr:cxnSp macro="">
      <cdr:nvCxnSpPr>
        <cdr:cNvPr id="9" name="ลูกศรเชื่อมต่อแบบตรง 8">
          <a:extLst xmlns:a="http://schemas.openxmlformats.org/drawingml/2006/main">
            <a:ext uri="{FF2B5EF4-FFF2-40B4-BE49-F238E27FC236}">
              <a16:creationId xmlns:a16="http://schemas.microsoft.com/office/drawing/2014/main" id="{EC17348A-87B6-FAB3-B204-C7822087E944}"/>
            </a:ext>
          </a:extLst>
        </cdr:cNvPr>
        <cdr:cNvCxnSpPr/>
      </cdr:nvCxnSpPr>
      <cdr:spPr>
        <a:xfrm xmlns:a="http://schemas.openxmlformats.org/drawingml/2006/main">
          <a:off x="1207245" y="2010326"/>
          <a:ext cx="599633" cy="27915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0.53925</cdr:x>
      <cdr:y>0.43364</cdr:y>
    </cdr:from>
    <cdr:to>
      <cdr:x>0.61003</cdr:x>
      <cdr:y>0.46774</cdr:y>
    </cdr:to>
    <cdr:cxnSp macro="">
      <cdr:nvCxnSpPr>
        <cdr:cNvPr id="11" name="ลูกศรเชื่อมต่อแบบตรง 10">
          <a:extLst xmlns:a="http://schemas.openxmlformats.org/drawingml/2006/main">
            <a:ext uri="{FF2B5EF4-FFF2-40B4-BE49-F238E27FC236}">
              <a16:creationId xmlns:a16="http://schemas.microsoft.com/office/drawing/2014/main" id="{B4AD13D4-1AF2-02B2-3832-F55940607D45}"/>
            </a:ext>
          </a:extLst>
        </cdr:cNvPr>
        <cdr:cNvCxnSpPr>
          <a:stCxn xmlns:a="http://schemas.openxmlformats.org/drawingml/2006/main" id="6" idx="1"/>
        </cdr:cNvCxnSpPr>
      </cdr:nvCxnSpPr>
      <cdr:spPr>
        <a:xfrm xmlns:a="http://schemas.openxmlformats.org/drawingml/2006/main" flipH="1">
          <a:off x="5031066" y="2815564"/>
          <a:ext cx="660384" cy="2214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M1"/>
    </sheetView>
  </sheetViews>
  <sheetFormatPr defaultColWidth="10" defaultRowHeight="18.75" x14ac:dyDescent="0.3"/>
  <cols>
    <col min="1" max="1" width="6.28515625" style="19" customWidth="1"/>
    <col min="2" max="2" width="11" style="19" customWidth="1"/>
    <col min="3" max="3" width="14.28515625" style="19" customWidth="1"/>
    <col min="4" max="4" width="12.28515625" style="19" customWidth="1"/>
    <col min="5" max="5" width="11.140625" style="19" customWidth="1"/>
    <col min="6" max="6" width="11.7109375" style="19" customWidth="1"/>
    <col min="7" max="7" width="11.85546875" style="19" customWidth="1"/>
    <col min="8" max="8" width="11.140625" style="19" customWidth="1"/>
    <col min="9" max="10" width="12.5703125" style="19" bestFit="1" customWidth="1"/>
    <col min="11" max="11" width="11.140625" style="19" customWidth="1"/>
    <col min="12" max="12" width="10.85546875" style="19" customWidth="1"/>
    <col min="13" max="13" width="10" style="19" customWidth="1"/>
    <col min="14" max="16384" width="10" style="19"/>
  </cols>
  <sheetData>
    <row r="1" spans="1:13" x14ac:dyDescent="0.3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3">
      <c r="A3" s="30" t="s">
        <v>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3">
      <c r="A5" s="26" t="s">
        <v>74</v>
      </c>
      <c r="B5" s="26"/>
      <c r="C5" s="26"/>
      <c r="D5" s="26"/>
      <c r="E5" s="26"/>
      <c r="F5" s="26" t="s">
        <v>75</v>
      </c>
      <c r="G5" s="26"/>
      <c r="H5" s="26"/>
      <c r="I5" s="26"/>
      <c r="J5" s="26"/>
      <c r="K5" s="26"/>
      <c r="L5" s="26"/>
      <c r="M5" s="26"/>
    </row>
    <row r="6" spans="1:13" x14ac:dyDescent="0.3">
      <c r="A6" s="26" t="s">
        <v>76</v>
      </c>
      <c r="B6" s="26"/>
      <c r="C6" s="26" t="s">
        <v>8</v>
      </c>
      <c r="D6" s="26"/>
      <c r="E6" s="26"/>
      <c r="F6" s="26" t="s">
        <v>76</v>
      </c>
      <c r="G6" s="26"/>
      <c r="H6" s="26" t="s">
        <v>9</v>
      </c>
      <c r="I6" s="26"/>
      <c r="J6" s="26"/>
      <c r="K6" s="26" t="s">
        <v>8</v>
      </c>
      <c r="L6" s="26"/>
      <c r="M6" s="26"/>
    </row>
    <row r="7" spans="1:13" x14ac:dyDescent="0.3">
      <c r="A7" s="20" t="s">
        <v>77</v>
      </c>
      <c r="B7" s="20" t="s">
        <v>78</v>
      </c>
      <c r="C7" s="20" t="s">
        <v>77</v>
      </c>
      <c r="D7" s="20" t="s">
        <v>78</v>
      </c>
      <c r="E7" s="20" t="s">
        <v>79</v>
      </c>
      <c r="F7" s="20" t="s">
        <v>77</v>
      </c>
      <c r="G7" s="20" t="s">
        <v>78</v>
      </c>
      <c r="H7" s="20" t="s">
        <v>77</v>
      </c>
      <c r="I7" s="20" t="s">
        <v>78</v>
      </c>
      <c r="J7" s="20" t="s">
        <v>79</v>
      </c>
      <c r="K7" s="20" t="s">
        <v>77</v>
      </c>
      <c r="L7" s="20" t="s">
        <v>78</v>
      </c>
      <c r="M7" s="20" t="s">
        <v>79</v>
      </c>
    </row>
    <row r="8" spans="1:13" x14ac:dyDescent="0.3">
      <c r="A8" s="21">
        <v>26</v>
      </c>
      <c r="B8" s="22">
        <v>1618338</v>
      </c>
      <c r="C8" s="21">
        <v>25</v>
      </c>
      <c r="D8" s="22">
        <v>1618338</v>
      </c>
      <c r="E8" s="23">
        <f>D8/B8*100</f>
        <v>100</v>
      </c>
      <c r="F8" s="21">
        <v>1</v>
      </c>
      <c r="G8" s="22">
        <v>7800000</v>
      </c>
      <c r="H8" s="21">
        <v>5</v>
      </c>
      <c r="I8" s="22">
        <v>1293909</v>
      </c>
      <c r="J8" s="23">
        <f>I8/G8*100</f>
        <v>16.588576923076921</v>
      </c>
      <c r="K8" s="21">
        <v>5</v>
      </c>
      <c r="L8" s="22">
        <v>1293909</v>
      </c>
      <c r="M8" s="23">
        <f>J8</f>
        <v>16.588576923076921</v>
      </c>
    </row>
    <row r="9" spans="1:13" ht="0.6" customHeigh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3">
      <c r="A10" s="24"/>
      <c r="B10" s="24"/>
      <c r="C10" s="29" t="s">
        <v>80</v>
      </c>
      <c r="D10" s="29"/>
      <c r="E10" s="29"/>
      <c r="F10" s="29"/>
      <c r="G10" s="29"/>
      <c r="H10" s="29"/>
      <c r="I10" s="29"/>
      <c r="J10" s="29"/>
      <c r="K10" s="29"/>
      <c r="L10" s="24"/>
      <c r="M10" s="24"/>
    </row>
    <row r="11" spans="1:13" x14ac:dyDescent="0.3">
      <c r="A11" s="24"/>
      <c r="B11" s="24"/>
      <c r="C11" s="27" t="s">
        <v>10</v>
      </c>
      <c r="D11" s="28"/>
      <c r="E11" s="28"/>
      <c r="F11" s="28"/>
      <c r="G11" s="28"/>
      <c r="H11" s="28"/>
      <c r="I11" s="28"/>
      <c r="J11" s="28"/>
      <c r="K11" s="28"/>
      <c r="L11" s="24"/>
      <c r="M11" s="24"/>
    </row>
    <row r="12" spans="1:13" x14ac:dyDescent="0.3">
      <c r="A12" s="24"/>
      <c r="B12" s="24"/>
      <c r="C12" s="26" t="s">
        <v>11</v>
      </c>
      <c r="D12" s="26"/>
      <c r="E12" s="26"/>
      <c r="F12" s="26"/>
      <c r="G12" s="26"/>
      <c r="H12" s="26"/>
      <c r="I12" s="26"/>
      <c r="J12" s="26"/>
      <c r="K12" s="26"/>
      <c r="L12" s="24"/>
      <c r="M12" s="24"/>
    </row>
    <row r="13" spans="1:13" x14ac:dyDescent="0.3">
      <c r="A13" s="24"/>
      <c r="B13" s="24"/>
      <c r="C13" s="26" t="s">
        <v>12</v>
      </c>
      <c r="D13" s="26"/>
      <c r="E13" s="26"/>
      <c r="F13" s="26" t="s">
        <v>13</v>
      </c>
      <c r="G13" s="26"/>
      <c r="H13" s="26"/>
      <c r="I13" s="26" t="s">
        <v>14</v>
      </c>
      <c r="J13" s="26"/>
      <c r="K13" s="26"/>
      <c r="L13" s="24"/>
      <c r="M13" s="24"/>
    </row>
    <row r="14" spans="1:13" x14ac:dyDescent="0.3">
      <c r="A14" s="24"/>
      <c r="B14" s="24"/>
      <c r="C14" s="20" t="s">
        <v>5</v>
      </c>
      <c r="D14" s="20" t="s">
        <v>8</v>
      </c>
      <c r="E14" s="20" t="s">
        <v>79</v>
      </c>
      <c r="F14" s="20" t="s">
        <v>5</v>
      </c>
      <c r="G14" s="20" t="s">
        <v>8</v>
      </c>
      <c r="H14" s="20" t="s">
        <v>79</v>
      </c>
      <c r="I14" s="20" t="s">
        <v>5</v>
      </c>
      <c r="J14" s="20" t="s">
        <v>8</v>
      </c>
      <c r="K14" s="20" t="s">
        <v>79</v>
      </c>
      <c r="L14" s="24"/>
      <c r="M14" s="24"/>
    </row>
    <row r="15" spans="1:13" ht="20.45" customHeight="1" x14ac:dyDescent="0.3">
      <c r="A15" s="24"/>
      <c r="B15" s="24"/>
      <c r="C15" s="22">
        <v>396922231</v>
      </c>
      <c r="D15" s="22">
        <v>144314875.62</v>
      </c>
      <c r="E15" s="23">
        <f>D15/C15*100</f>
        <v>36.358476383752873</v>
      </c>
      <c r="F15" s="22">
        <v>18308801</v>
      </c>
      <c r="G15" s="22">
        <v>17854633</v>
      </c>
      <c r="H15" s="23">
        <f>G15/F15*100</f>
        <v>97.51940064234681</v>
      </c>
      <c r="I15" s="22">
        <v>415231032</v>
      </c>
      <c r="J15" s="22">
        <v>162169508.62</v>
      </c>
      <c r="K15" s="23">
        <f>J15/I15*100</f>
        <v>39.05524783128444</v>
      </c>
      <c r="L15" s="24"/>
      <c r="M15" s="24"/>
    </row>
    <row r="16" spans="1:13" ht="2.4500000000000002" hidden="1" customHeigh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x14ac:dyDescent="0.3">
      <c r="A17" s="24"/>
      <c r="B17" s="24"/>
      <c r="C17" s="27" t="s">
        <v>10</v>
      </c>
      <c r="D17" s="28"/>
      <c r="E17" s="28"/>
      <c r="F17" s="28"/>
      <c r="G17" s="28"/>
      <c r="H17" s="28"/>
      <c r="I17" s="28"/>
      <c r="J17" s="28"/>
      <c r="K17" s="28"/>
      <c r="L17" s="24"/>
      <c r="M17" s="24"/>
    </row>
    <row r="18" spans="1:13" x14ac:dyDescent="0.3">
      <c r="A18" s="24"/>
      <c r="B18" s="24"/>
      <c r="C18" s="26" t="s">
        <v>11</v>
      </c>
      <c r="D18" s="26"/>
      <c r="E18" s="26"/>
      <c r="F18" s="26"/>
      <c r="G18" s="26"/>
      <c r="H18" s="26"/>
      <c r="I18" s="26"/>
      <c r="J18" s="26"/>
      <c r="K18" s="26"/>
      <c r="L18" s="24"/>
      <c r="M18" s="24"/>
    </row>
    <row r="19" spans="1:13" x14ac:dyDescent="0.3">
      <c r="A19" s="24"/>
      <c r="B19" s="24"/>
      <c r="C19" s="26" t="s">
        <v>12</v>
      </c>
      <c r="D19" s="26"/>
      <c r="E19" s="26"/>
      <c r="F19" s="26" t="s">
        <v>13</v>
      </c>
      <c r="G19" s="26"/>
      <c r="H19" s="26"/>
      <c r="I19" s="26" t="s">
        <v>14</v>
      </c>
      <c r="J19" s="26"/>
      <c r="K19" s="26"/>
      <c r="L19" s="24"/>
      <c r="M19" s="24"/>
    </row>
    <row r="20" spans="1:13" x14ac:dyDescent="0.3">
      <c r="A20" s="24"/>
      <c r="B20" s="24"/>
      <c r="C20" s="20" t="s">
        <v>5</v>
      </c>
      <c r="D20" s="20" t="s">
        <v>8</v>
      </c>
      <c r="E20" s="20" t="s">
        <v>79</v>
      </c>
      <c r="F20" s="20" t="s">
        <v>5</v>
      </c>
      <c r="G20" s="20" t="s">
        <v>8</v>
      </c>
      <c r="H20" s="20" t="s">
        <v>79</v>
      </c>
      <c r="I20" s="20" t="s">
        <v>5</v>
      </c>
      <c r="J20" s="20" t="s">
        <v>8</v>
      </c>
      <c r="K20" s="20" t="s">
        <v>79</v>
      </c>
      <c r="L20" s="24"/>
      <c r="M20" s="24"/>
    </row>
    <row r="21" spans="1:13" x14ac:dyDescent="0.3">
      <c r="A21" s="24"/>
      <c r="B21" s="24"/>
      <c r="C21" s="22">
        <v>47008091</v>
      </c>
      <c r="D21" s="22">
        <v>27824998.59</v>
      </c>
      <c r="E21" s="23">
        <f>D21/C21*100</f>
        <v>59.191934830963469</v>
      </c>
      <c r="F21" s="22">
        <v>0</v>
      </c>
      <c r="G21" s="22">
        <v>0</v>
      </c>
      <c r="H21" s="23">
        <v>0</v>
      </c>
      <c r="I21" s="22">
        <v>47008091</v>
      </c>
      <c r="J21" s="22">
        <v>27824998.59</v>
      </c>
      <c r="K21" s="23">
        <f>J21/I21*100</f>
        <v>59.191934830963469</v>
      </c>
      <c r="L21" s="24"/>
      <c r="M21" s="24"/>
    </row>
    <row r="22" spans="1:13" ht="1.9" customHeight="1" x14ac:dyDescent="0.3"/>
    <row r="23" spans="1:13" x14ac:dyDescent="0.3">
      <c r="C23" s="27" t="s">
        <v>10</v>
      </c>
      <c r="D23" s="28"/>
      <c r="E23" s="28"/>
      <c r="F23" s="28"/>
      <c r="G23" s="28"/>
      <c r="H23" s="28"/>
      <c r="I23" s="28"/>
      <c r="J23" s="28"/>
      <c r="K23" s="28"/>
    </row>
    <row r="24" spans="1:13" x14ac:dyDescent="0.3">
      <c r="C24" s="26" t="s">
        <v>11</v>
      </c>
      <c r="D24" s="26"/>
      <c r="E24" s="26"/>
      <c r="F24" s="26"/>
      <c r="G24" s="26"/>
      <c r="H24" s="26"/>
      <c r="I24" s="26"/>
      <c r="J24" s="26"/>
      <c r="K24" s="26"/>
    </row>
    <row r="25" spans="1:13" x14ac:dyDescent="0.3">
      <c r="C25" s="26" t="s">
        <v>12</v>
      </c>
      <c r="D25" s="26"/>
      <c r="E25" s="26"/>
      <c r="F25" s="26" t="s">
        <v>13</v>
      </c>
      <c r="G25" s="26"/>
      <c r="H25" s="26"/>
      <c r="I25" s="26" t="s">
        <v>14</v>
      </c>
      <c r="J25" s="26"/>
      <c r="K25" s="26"/>
    </row>
    <row r="26" spans="1:13" x14ac:dyDescent="0.3">
      <c r="C26" s="20" t="s">
        <v>5</v>
      </c>
      <c r="D26" s="20" t="s">
        <v>8</v>
      </c>
      <c r="E26" s="20" t="s">
        <v>79</v>
      </c>
      <c r="F26" s="20" t="s">
        <v>5</v>
      </c>
      <c r="G26" s="20" t="s">
        <v>8</v>
      </c>
      <c r="H26" s="20" t="s">
        <v>79</v>
      </c>
      <c r="I26" s="20" t="s">
        <v>5</v>
      </c>
      <c r="J26" s="20" t="s">
        <v>8</v>
      </c>
      <c r="K26" s="20" t="s">
        <v>79</v>
      </c>
    </row>
    <row r="27" spans="1:13" x14ac:dyDescent="0.3">
      <c r="C27" s="22">
        <v>47008091</v>
      </c>
      <c r="D27" s="22">
        <v>9999751</v>
      </c>
      <c r="E27" s="23">
        <f>D27/C27*100</f>
        <v>21.272403935739487</v>
      </c>
      <c r="F27" s="22">
        <v>0</v>
      </c>
      <c r="G27" s="22">
        <v>0</v>
      </c>
      <c r="H27" s="23">
        <v>0</v>
      </c>
      <c r="I27" s="22">
        <v>47008091</v>
      </c>
      <c r="J27" s="22">
        <v>9999751</v>
      </c>
      <c r="K27" s="23">
        <f>J27/I27*100</f>
        <v>21.272403935739487</v>
      </c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4:K24"/>
    <mergeCell ref="C25:E25"/>
    <mergeCell ref="F25:H25"/>
    <mergeCell ref="I25:K25"/>
    <mergeCell ref="C17:K17"/>
    <mergeCell ref="C18:K18"/>
    <mergeCell ref="C19:E19"/>
    <mergeCell ref="F19:H19"/>
    <mergeCell ref="I19:K19"/>
    <mergeCell ref="C23:K23"/>
  </mergeCells>
  <pageMargins left="0.19" right="0.17" top="0.5600000000000000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5"/>
  <sheetViews>
    <sheetView tabSelected="1" view="pageBreakPreview" zoomScale="70" zoomScaleNormal="100" zoomScaleSheetLayoutView="70" workbookViewId="0">
      <selection activeCell="T21" sqref="T21"/>
    </sheetView>
  </sheetViews>
  <sheetFormatPr defaultRowHeight="15" x14ac:dyDescent="0.25"/>
  <cols>
    <col min="1" max="14" width="10.28515625" style="1" customWidth="1"/>
    <col min="15" max="16" width="9.140625" style="1"/>
    <col min="17" max="17" width="17.5703125" style="1" bestFit="1" customWidth="1"/>
    <col min="18" max="18" width="11.5703125" style="1" customWidth="1"/>
    <col min="19" max="19" width="9.140625" style="1"/>
    <col min="20" max="20" width="15.42578125" style="1" customWidth="1"/>
    <col min="21" max="16384" width="9.140625" style="1"/>
  </cols>
  <sheetData>
    <row r="6" spans="2:19" ht="18.75" x14ac:dyDescent="0.3">
      <c r="P6" s="1" t="s">
        <v>22</v>
      </c>
      <c r="Q6" s="2">
        <v>396922231</v>
      </c>
      <c r="S6" s="1">
        <v>100</v>
      </c>
    </row>
    <row r="7" spans="2:19" ht="18.75" x14ac:dyDescent="0.3">
      <c r="P7" s="1" t="s">
        <v>8</v>
      </c>
      <c r="Q7" s="2">
        <v>144314875.62</v>
      </c>
      <c r="R7" s="1">
        <f>Q7*100/Q6</f>
        <v>36.358476383752866</v>
      </c>
      <c r="S7" s="1">
        <v>36.36</v>
      </c>
    </row>
    <row r="8" spans="2:19" x14ac:dyDescent="0.25">
      <c r="P8" s="1" t="s">
        <v>23</v>
      </c>
      <c r="Q8" s="3">
        <f>SUM(Q6-Q7)</f>
        <v>252607355.38</v>
      </c>
      <c r="S8" s="1">
        <f>S6-S7</f>
        <v>63.64</v>
      </c>
    </row>
    <row r="11" spans="2:19" x14ac:dyDescent="0.25">
      <c r="B11" s="1" t="s">
        <v>11</v>
      </c>
    </row>
    <row r="13" spans="2:19" x14ac:dyDescent="0.25">
      <c r="F13" s="1" t="e">
        <f>#REF!+F45+F74+F103+F132+F161+F190+F219+F248+F277</f>
        <v>#REF!</v>
      </c>
    </row>
    <row r="14" spans="2:19" x14ac:dyDescent="0.25">
      <c r="P14" s="1" t="s">
        <v>21</v>
      </c>
      <c r="Q14" s="1" t="s">
        <v>6</v>
      </c>
    </row>
    <row r="15" spans="2:19" x14ac:dyDescent="0.25">
      <c r="O15" s="1">
        <v>100</v>
      </c>
      <c r="P15" s="1">
        <v>36.36</v>
      </c>
      <c r="Q15" s="1">
        <f>SUM(O15-P15)</f>
        <v>63.64</v>
      </c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L30" sqref="L30"/>
    </sheetView>
  </sheetViews>
  <sheetFormatPr defaultRowHeight="14.25" x14ac:dyDescent="0.2"/>
  <cols>
    <col min="1" max="1" width="28.85546875" style="6" customWidth="1"/>
    <col min="2" max="2" width="14.42578125" style="6" customWidth="1"/>
    <col min="3" max="3" width="13.140625" style="6" customWidth="1"/>
    <col min="4" max="4" width="14.42578125" style="6" customWidth="1"/>
    <col min="5" max="5" width="12.28515625" style="6" customWidth="1"/>
    <col min="6" max="6" width="13.28515625" style="6" customWidth="1"/>
    <col min="7" max="7" width="14.85546875" style="6" customWidth="1"/>
    <col min="8" max="8" width="13.7109375" style="6" customWidth="1"/>
    <col min="9" max="9" width="13.42578125" style="6" customWidth="1"/>
    <col min="10" max="10" width="14.42578125" style="6" customWidth="1"/>
    <col min="11" max="16384" width="9.140625" style="6"/>
  </cols>
  <sheetData>
    <row r="1" spans="1:10" ht="18.75" x14ac:dyDescent="0.3">
      <c r="A1" s="13" t="s">
        <v>55</v>
      </c>
      <c r="B1" s="13"/>
      <c r="C1" s="33" t="s">
        <v>54</v>
      </c>
      <c r="D1" s="33"/>
      <c r="E1" s="33"/>
      <c r="F1" s="33"/>
      <c r="G1" s="33"/>
      <c r="H1" s="12"/>
      <c r="I1" s="14" t="s">
        <v>53</v>
      </c>
      <c r="J1" s="12"/>
    </row>
    <row r="2" spans="1:10" ht="18.75" x14ac:dyDescent="0.3">
      <c r="A2" s="13" t="s">
        <v>52</v>
      </c>
      <c r="B2" s="13"/>
      <c r="C2" s="33" t="s">
        <v>71</v>
      </c>
      <c r="D2" s="33"/>
      <c r="E2" s="33"/>
      <c r="F2" s="33"/>
      <c r="G2" s="33"/>
      <c r="H2" s="12"/>
      <c r="I2" s="14" t="s">
        <v>69</v>
      </c>
      <c r="J2" s="12"/>
    </row>
    <row r="3" spans="1:10" ht="18.75" x14ac:dyDescent="0.3">
      <c r="A3" s="13"/>
      <c r="B3" s="13"/>
      <c r="C3" s="33" t="s">
        <v>70</v>
      </c>
      <c r="D3" s="33"/>
      <c r="E3" s="33"/>
      <c r="F3" s="33"/>
      <c r="G3" s="33"/>
      <c r="H3" s="12"/>
      <c r="I3" s="14" t="s">
        <v>68</v>
      </c>
      <c r="J3" s="12"/>
    </row>
    <row r="4" spans="1:10" ht="18.75" x14ac:dyDescent="0.3">
      <c r="A4" s="13"/>
      <c r="B4" s="13"/>
      <c r="C4" s="33" t="s">
        <v>27</v>
      </c>
      <c r="D4" s="33"/>
      <c r="E4" s="33"/>
      <c r="F4" s="33"/>
      <c r="G4" s="33"/>
      <c r="H4" s="12"/>
      <c r="I4" s="12"/>
      <c r="J4" s="11" t="s">
        <v>51</v>
      </c>
    </row>
    <row r="6" spans="1:10" ht="18.75" x14ac:dyDescent="0.2">
      <c r="A6" s="31" t="s">
        <v>50</v>
      </c>
      <c r="B6" s="32" t="s">
        <v>49</v>
      </c>
      <c r="C6" s="31" t="s">
        <v>0</v>
      </c>
      <c r="D6" s="32" t="s">
        <v>48</v>
      </c>
      <c r="E6" s="32" t="s">
        <v>47</v>
      </c>
      <c r="F6" s="31" t="s">
        <v>18</v>
      </c>
      <c r="G6" s="31"/>
      <c r="H6" s="31" t="s">
        <v>1</v>
      </c>
      <c r="I6" s="31" t="s">
        <v>2</v>
      </c>
      <c r="J6" s="31" t="s">
        <v>46</v>
      </c>
    </row>
    <row r="7" spans="1:10" ht="18.75" x14ac:dyDescent="0.2">
      <c r="A7" s="31"/>
      <c r="B7" s="32"/>
      <c r="C7" s="31"/>
      <c r="D7" s="32"/>
      <c r="E7" s="32"/>
      <c r="F7" s="10" t="s">
        <v>19</v>
      </c>
      <c r="G7" s="10" t="s">
        <v>4</v>
      </c>
      <c r="H7" s="31"/>
      <c r="I7" s="31"/>
      <c r="J7" s="31"/>
    </row>
    <row r="8" spans="1:10" ht="18.75" x14ac:dyDescent="0.3">
      <c r="A8" s="8" t="s">
        <v>45</v>
      </c>
      <c r="B8" s="9">
        <v>152036600</v>
      </c>
      <c r="C8" s="9">
        <v>39888100</v>
      </c>
      <c r="D8" s="9">
        <v>115032810</v>
      </c>
      <c r="E8" s="9">
        <v>6697300</v>
      </c>
      <c r="F8" s="9">
        <v>10616891</v>
      </c>
      <c r="G8" s="9">
        <v>36391200</v>
      </c>
      <c r="H8" s="9">
        <v>10433300</v>
      </c>
      <c r="I8" s="9">
        <v>13903100</v>
      </c>
      <c r="J8" s="9">
        <f>SUM(B8:I8)</f>
        <v>384999301</v>
      </c>
    </row>
    <row r="9" spans="1:10" ht="18.75" x14ac:dyDescent="0.3">
      <c r="A9" s="8" t="s">
        <v>44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8.75" x14ac:dyDescent="0.3">
      <c r="A10" s="8" t="s">
        <v>43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18.75" x14ac:dyDescent="0.3">
      <c r="A11" s="8" t="s">
        <v>38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ht="18.75" x14ac:dyDescent="0.3">
      <c r="A12" s="8" t="s">
        <v>37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8.75" x14ac:dyDescent="0.3">
      <c r="A13" s="8" t="s">
        <v>42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8.75" x14ac:dyDescent="0.3">
      <c r="A14" s="8" t="s">
        <v>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8.75" x14ac:dyDescent="0.3">
      <c r="A15" s="8" t="s">
        <v>37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8.75" x14ac:dyDescent="0.3">
      <c r="A16" s="8" t="s">
        <v>41</v>
      </c>
      <c r="B16" s="9">
        <v>103780</v>
      </c>
      <c r="C16" s="9">
        <v>0</v>
      </c>
      <c r="D16" s="9">
        <v>2864400</v>
      </c>
      <c r="E16" s="9">
        <v>0</v>
      </c>
      <c r="F16" s="9">
        <v>1097820</v>
      </c>
      <c r="G16" s="9">
        <v>-1097820</v>
      </c>
      <c r="H16" s="9">
        <v>0</v>
      </c>
      <c r="I16" s="9">
        <v>8954750</v>
      </c>
      <c r="J16" s="9">
        <v>11922930</v>
      </c>
    </row>
    <row r="17" spans="1:10" ht="18.75" x14ac:dyDescent="0.3">
      <c r="A17" s="8" t="s">
        <v>40</v>
      </c>
      <c r="B17" s="9">
        <v>103780</v>
      </c>
      <c r="C17" s="9">
        <v>0</v>
      </c>
      <c r="D17" s="9">
        <v>2864400</v>
      </c>
      <c r="E17" s="9">
        <v>0</v>
      </c>
      <c r="F17" s="9">
        <v>1097820</v>
      </c>
      <c r="G17" s="9">
        <v>-1097820</v>
      </c>
      <c r="H17" s="9">
        <v>0</v>
      </c>
      <c r="I17" s="9">
        <v>8954750</v>
      </c>
      <c r="J17" s="9">
        <v>11922930</v>
      </c>
    </row>
    <row r="18" spans="1:10" ht="18.75" x14ac:dyDescent="0.3">
      <c r="A18" s="8" t="s">
        <v>38</v>
      </c>
      <c r="B18" s="9">
        <v>103780</v>
      </c>
      <c r="C18" s="9">
        <v>0</v>
      </c>
      <c r="D18" s="9">
        <v>2864400</v>
      </c>
      <c r="E18" s="9">
        <v>1352</v>
      </c>
      <c r="F18" s="9">
        <v>1502200</v>
      </c>
      <c r="G18" s="9">
        <v>0</v>
      </c>
      <c r="H18" s="9">
        <v>0</v>
      </c>
      <c r="I18" s="9">
        <v>9195800</v>
      </c>
      <c r="J18" s="9">
        <v>13667532</v>
      </c>
    </row>
    <row r="19" spans="1:10" ht="18.75" x14ac:dyDescent="0.3">
      <c r="A19" s="8" t="s">
        <v>37</v>
      </c>
      <c r="B19" s="9">
        <v>0</v>
      </c>
      <c r="C19" s="9">
        <v>0</v>
      </c>
      <c r="D19" s="9">
        <v>0</v>
      </c>
      <c r="E19" s="9">
        <v>-1352</v>
      </c>
      <c r="F19" s="9">
        <v>-404380</v>
      </c>
      <c r="G19" s="9">
        <v>-1097820</v>
      </c>
      <c r="H19" s="9">
        <v>0</v>
      </c>
      <c r="I19" s="9">
        <v>-241050</v>
      </c>
      <c r="J19" s="9">
        <v>-1744602</v>
      </c>
    </row>
    <row r="20" spans="1:10" ht="18.75" x14ac:dyDescent="0.3">
      <c r="A20" s="8" t="s">
        <v>39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8.75" x14ac:dyDescent="0.3">
      <c r="A21" s="8" t="s">
        <v>38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8.75" x14ac:dyDescent="0.3">
      <c r="A22" s="8" t="s">
        <v>37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8.75" x14ac:dyDescent="0.3">
      <c r="A23" s="8" t="s">
        <v>36</v>
      </c>
      <c r="B23" s="9">
        <f>B9+B16</f>
        <v>103780</v>
      </c>
      <c r="C23" s="9">
        <f t="shared" ref="C23:J23" si="0">C9+C16</f>
        <v>0</v>
      </c>
      <c r="D23" s="9">
        <f t="shared" si="0"/>
        <v>2864400</v>
      </c>
      <c r="E23" s="9">
        <f t="shared" si="0"/>
        <v>0</v>
      </c>
      <c r="F23" s="9">
        <f t="shared" si="0"/>
        <v>1097820</v>
      </c>
      <c r="G23" s="9">
        <f t="shared" si="0"/>
        <v>-1097820</v>
      </c>
      <c r="H23" s="9">
        <f t="shared" si="0"/>
        <v>0</v>
      </c>
      <c r="I23" s="9">
        <f t="shared" si="0"/>
        <v>8954750</v>
      </c>
      <c r="J23" s="9">
        <f t="shared" si="0"/>
        <v>11922930</v>
      </c>
    </row>
    <row r="24" spans="1:10" ht="18.75" x14ac:dyDescent="0.3">
      <c r="A24" s="8" t="s">
        <v>35</v>
      </c>
      <c r="B24" s="9">
        <f>B8+B23</f>
        <v>152140380</v>
      </c>
      <c r="C24" s="9">
        <f t="shared" ref="C24:J24" si="1">C8+C23</f>
        <v>39888100</v>
      </c>
      <c r="D24" s="9">
        <f t="shared" si="1"/>
        <v>117897210</v>
      </c>
      <c r="E24" s="9">
        <f t="shared" si="1"/>
        <v>6697300</v>
      </c>
      <c r="F24" s="9">
        <f t="shared" si="1"/>
        <v>11714711</v>
      </c>
      <c r="G24" s="9">
        <f t="shared" si="1"/>
        <v>35293380</v>
      </c>
      <c r="H24" s="9">
        <f t="shared" si="1"/>
        <v>10433300</v>
      </c>
      <c r="I24" s="9">
        <f t="shared" si="1"/>
        <v>22857850</v>
      </c>
      <c r="J24" s="9">
        <f t="shared" si="1"/>
        <v>396922231</v>
      </c>
    </row>
    <row r="25" spans="1:10" ht="18.75" x14ac:dyDescent="0.3">
      <c r="A25" s="8" t="s">
        <v>34</v>
      </c>
      <c r="B25" s="9">
        <v>153262040</v>
      </c>
      <c r="C25" s="9">
        <v>39888100</v>
      </c>
      <c r="D25" s="9">
        <v>2864400</v>
      </c>
      <c r="E25" s="9">
        <v>6697300</v>
      </c>
      <c r="F25" s="9">
        <v>0</v>
      </c>
      <c r="G25" s="9">
        <v>0</v>
      </c>
      <c r="H25" s="9">
        <v>0</v>
      </c>
      <c r="I25" s="9">
        <v>8954750</v>
      </c>
      <c r="J25" s="9">
        <v>210544930</v>
      </c>
    </row>
    <row r="26" spans="1:10" ht="18.75" x14ac:dyDescent="0.3">
      <c r="A26" s="8" t="s">
        <v>33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8.75" x14ac:dyDescent="0.3">
      <c r="A27" s="8" t="s">
        <v>32</v>
      </c>
      <c r="B27" s="9">
        <v>75187192.189999998</v>
      </c>
      <c r="C27" s="9">
        <v>17469373.780000001</v>
      </c>
      <c r="D27" s="9">
        <v>30987003.210000001</v>
      </c>
      <c r="E27" s="9">
        <v>3908652.08</v>
      </c>
      <c r="F27" s="9">
        <v>9999751</v>
      </c>
      <c r="G27" s="9">
        <v>0</v>
      </c>
      <c r="H27" s="9">
        <v>2066345</v>
      </c>
      <c r="I27" s="9">
        <v>4696558.3600000003</v>
      </c>
      <c r="J27" s="9">
        <v>144314875.62</v>
      </c>
    </row>
    <row r="28" spans="1:10" ht="18.75" x14ac:dyDescent="0.3">
      <c r="A28" s="8" t="s">
        <v>31</v>
      </c>
      <c r="B28" s="9">
        <f>B26+B27</f>
        <v>75187192.189999998</v>
      </c>
      <c r="C28" s="9">
        <v>17469373.780000001</v>
      </c>
      <c r="D28" s="9">
        <v>30987003.210000001</v>
      </c>
      <c r="E28" s="9">
        <v>3908652.08</v>
      </c>
      <c r="F28" s="9">
        <v>9999751</v>
      </c>
      <c r="G28" s="9">
        <v>0</v>
      </c>
      <c r="H28" s="9">
        <v>2066345</v>
      </c>
      <c r="I28" s="9">
        <v>4696558.3600000003</v>
      </c>
      <c r="J28" s="9">
        <v>144314875.62</v>
      </c>
    </row>
    <row r="29" spans="1:10" ht="18.75" x14ac:dyDescent="0.3">
      <c r="A29" s="8" t="s">
        <v>30</v>
      </c>
      <c r="B29" s="9">
        <f t="shared" ref="B29:J29" si="2">B28/B24*100</f>
        <v>49.419616402956265</v>
      </c>
      <c r="C29" s="9">
        <f t="shared" si="2"/>
        <v>43.795953630280714</v>
      </c>
      <c r="D29" s="9">
        <f t="shared" si="2"/>
        <v>26.283067436455877</v>
      </c>
      <c r="E29" s="9">
        <f t="shared" si="2"/>
        <v>58.361609603870214</v>
      </c>
      <c r="F29" s="9">
        <f t="shared" si="2"/>
        <v>85.360629041552968</v>
      </c>
      <c r="G29" s="9">
        <f t="shared" si="2"/>
        <v>0</v>
      </c>
      <c r="H29" s="9">
        <f t="shared" si="2"/>
        <v>19.805286917849578</v>
      </c>
      <c r="I29" s="9">
        <f t="shared" si="2"/>
        <v>20.546807158153545</v>
      </c>
      <c r="J29" s="9">
        <f t="shared" si="2"/>
        <v>36.358476383752873</v>
      </c>
    </row>
    <row r="30" spans="1:10" ht="18.75" x14ac:dyDescent="0.3">
      <c r="A30" s="8" t="s">
        <v>29</v>
      </c>
      <c r="B30" s="9">
        <f t="shared" ref="B30:G30" si="3">B24-B28</f>
        <v>76953187.810000002</v>
      </c>
      <c r="C30" s="9">
        <f t="shared" si="3"/>
        <v>22418726.219999999</v>
      </c>
      <c r="D30" s="9">
        <f t="shared" si="3"/>
        <v>86910206.789999992</v>
      </c>
      <c r="E30" s="9">
        <f t="shared" si="3"/>
        <v>2788647.92</v>
      </c>
      <c r="F30" s="9">
        <f t="shared" si="3"/>
        <v>1714960</v>
      </c>
      <c r="G30" s="9">
        <f t="shared" si="3"/>
        <v>35293380</v>
      </c>
      <c r="H30" s="9">
        <f t="shared" ref="H30:J30" si="4">H24-H28</f>
        <v>8366955</v>
      </c>
      <c r="I30" s="9">
        <f t="shared" si="4"/>
        <v>18161291.640000001</v>
      </c>
      <c r="J30" s="9">
        <f t="shared" si="4"/>
        <v>252607355.38</v>
      </c>
    </row>
    <row r="31" spans="1:10" ht="18.75" x14ac:dyDescent="0.3">
      <c r="A31" s="8" t="s">
        <v>28</v>
      </c>
      <c r="B31" s="7">
        <f t="shared" ref="B31:J31" si="5">B30/B24*100</f>
        <v>50.580383597043735</v>
      </c>
      <c r="C31" s="7">
        <f t="shared" si="5"/>
        <v>56.204046369719286</v>
      </c>
      <c r="D31" s="7">
        <f t="shared" si="5"/>
        <v>73.71693256354412</v>
      </c>
      <c r="E31" s="7">
        <f t="shared" si="5"/>
        <v>41.638390396129779</v>
      </c>
      <c r="F31" s="7">
        <f t="shared" si="5"/>
        <v>14.639370958447032</v>
      </c>
      <c r="G31" s="7">
        <f t="shared" si="5"/>
        <v>100</v>
      </c>
      <c r="H31" s="7">
        <f t="shared" si="5"/>
        <v>80.194713082150429</v>
      </c>
      <c r="I31" s="7">
        <f t="shared" si="5"/>
        <v>79.453192841846459</v>
      </c>
      <c r="J31" s="7">
        <f t="shared" si="5"/>
        <v>63.641523616247127</v>
      </c>
    </row>
  </sheetData>
  <mergeCells count="13">
    <mergeCell ref="C1:G1"/>
    <mergeCell ref="C2:G2"/>
    <mergeCell ref="C3:G3"/>
    <mergeCell ref="C4:G4"/>
    <mergeCell ref="C6:C7"/>
    <mergeCell ref="F6:G6"/>
    <mergeCell ref="H6:H7"/>
    <mergeCell ref="I6:I7"/>
    <mergeCell ref="J6:J7"/>
    <mergeCell ref="A6:A7"/>
    <mergeCell ref="B6:B7"/>
    <mergeCell ref="D6:D7"/>
    <mergeCell ref="E6:E7"/>
  </mergeCells>
  <pageMargins left="0.31" right="0.25" top="0.31" bottom="0.16" header="0.3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C11" sqref="C11"/>
    </sheetView>
  </sheetViews>
  <sheetFormatPr defaultColWidth="10" defaultRowHeight="18.75" x14ac:dyDescent="0.3"/>
  <cols>
    <col min="1" max="1" width="48.85546875" style="13" customWidth="1"/>
    <col min="2" max="2" width="12.5703125" style="13" customWidth="1"/>
    <col min="3" max="3" width="11.140625" style="13" customWidth="1"/>
    <col min="4" max="4" width="12.140625" style="13" customWidth="1"/>
    <col min="5" max="5" width="12.42578125" style="13" customWidth="1"/>
    <col min="6" max="6" width="11.140625" style="13" customWidth="1"/>
    <col min="7" max="7" width="11.5703125" style="13" customWidth="1"/>
    <col min="8" max="10" width="11.140625" style="13" customWidth="1"/>
    <col min="11" max="16384" width="10" style="13"/>
  </cols>
  <sheetData>
    <row r="1" spans="1:10" x14ac:dyDescent="0.3">
      <c r="A1" s="13" t="s">
        <v>55</v>
      </c>
      <c r="B1" s="33" t="s">
        <v>56</v>
      </c>
      <c r="C1" s="33"/>
      <c r="D1" s="33"/>
      <c r="E1" s="33"/>
      <c r="F1" s="33"/>
      <c r="G1" s="33"/>
      <c r="H1" s="14" t="s">
        <v>53</v>
      </c>
      <c r="I1" s="12"/>
    </row>
    <row r="2" spans="1:10" x14ac:dyDescent="0.3">
      <c r="A2" s="13" t="s">
        <v>57</v>
      </c>
      <c r="B2" s="33" t="s">
        <v>71</v>
      </c>
      <c r="C2" s="33"/>
      <c r="D2" s="33"/>
      <c r="E2" s="33"/>
      <c r="F2" s="33"/>
      <c r="G2" s="33"/>
      <c r="H2" s="14" t="s">
        <v>69</v>
      </c>
      <c r="I2" s="12"/>
    </row>
    <row r="3" spans="1:10" x14ac:dyDescent="0.3">
      <c r="B3" s="33" t="s">
        <v>7</v>
      </c>
      <c r="C3" s="33"/>
      <c r="D3" s="33"/>
      <c r="E3" s="33"/>
      <c r="F3" s="33"/>
      <c r="G3" s="33"/>
      <c r="H3" s="14" t="s">
        <v>72</v>
      </c>
      <c r="I3" s="12"/>
    </row>
    <row r="4" spans="1:10" x14ac:dyDescent="0.3">
      <c r="B4" s="33" t="s">
        <v>27</v>
      </c>
      <c r="C4" s="33"/>
      <c r="D4" s="33"/>
      <c r="E4" s="33"/>
      <c r="F4" s="33"/>
      <c r="G4" s="33"/>
      <c r="H4" s="12"/>
      <c r="I4" s="11" t="s">
        <v>58</v>
      </c>
    </row>
    <row r="5" spans="1:10" ht="11.45" customHeight="1" x14ac:dyDescent="0.3"/>
    <row r="6" spans="1:10" x14ac:dyDescent="0.3">
      <c r="A6" s="31" t="s">
        <v>59</v>
      </c>
      <c r="B6" s="31" t="s">
        <v>60</v>
      </c>
      <c r="C6" s="31"/>
      <c r="D6" s="31"/>
      <c r="E6" s="31" t="s">
        <v>8</v>
      </c>
      <c r="F6" s="31"/>
      <c r="G6" s="31"/>
      <c r="H6" s="31" t="s">
        <v>61</v>
      </c>
      <c r="I6" s="31"/>
      <c r="J6" s="31"/>
    </row>
    <row r="7" spans="1:10" x14ac:dyDescent="0.3">
      <c r="A7" s="31"/>
      <c r="B7" s="10" t="s">
        <v>62</v>
      </c>
      <c r="C7" s="10" t="s">
        <v>20</v>
      </c>
      <c r="D7" s="10" t="s">
        <v>46</v>
      </c>
      <c r="E7" s="10" t="s">
        <v>62</v>
      </c>
      <c r="F7" s="10" t="s">
        <v>20</v>
      </c>
      <c r="G7" s="10" t="s">
        <v>46</v>
      </c>
      <c r="H7" s="10" t="s">
        <v>62</v>
      </c>
      <c r="I7" s="10" t="s">
        <v>20</v>
      </c>
      <c r="J7" s="10" t="s">
        <v>46</v>
      </c>
    </row>
    <row r="8" spans="1:10" x14ac:dyDescent="0.3">
      <c r="A8" s="8" t="s">
        <v>63</v>
      </c>
      <c r="B8" s="15">
        <v>12163307</v>
      </c>
      <c r="C8" s="15">
        <v>0</v>
      </c>
      <c r="D8" s="15">
        <f t="shared" ref="D8:D13" si="0">B8+C8</f>
        <v>12163307</v>
      </c>
      <c r="E8" s="15">
        <v>12163307</v>
      </c>
      <c r="F8" s="15">
        <v>0</v>
      </c>
      <c r="G8" s="15">
        <f t="shared" ref="G8:G13" si="1">E8+F8</f>
        <v>12163307</v>
      </c>
      <c r="H8" s="15">
        <f>B8-E8</f>
        <v>0</v>
      </c>
      <c r="I8" s="15">
        <v>0</v>
      </c>
      <c r="J8" s="15">
        <f t="shared" ref="J8:J13" si="2">H8+I8</f>
        <v>0</v>
      </c>
    </row>
    <row r="9" spans="1:10" x14ac:dyDescent="0.3">
      <c r="A9" s="8" t="s">
        <v>64</v>
      </c>
      <c r="B9" s="15">
        <v>12163307</v>
      </c>
      <c r="C9" s="15">
        <v>0</v>
      </c>
      <c r="D9" s="15">
        <f t="shared" si="0"/>
        <v>12163307</v>
      </c>
      <c r="E9" s="15">
        <v>12163307</v>
      </c>
      <c r="F9" s="15">
        <v>0</v>
      </c>
      <c r="G9" s="15">
        <f t="shared" si="1"/>
        <v>12163307</v>
      </c>
      <c r="H9" s="15">
        <f t="shared" ref="H9:H13" si="3">B9-E9</f>
        <v>0</v>
      </c>
      <c r="I9" s="15">
        <v>0</v>
      </c>
      <c r="J9" s="15">
        <f t="shared" si="2"/>
        <v>0</v>
      </c>
    </row>
    <row r="10" spans="1:10" x14ac:dyDescent="0.3">
      <c r="A10" s="8" t="s">
        <v>65</v>
      </c>
      <c r="B10" s="15">
        <v>5608210</v>
      </c>
      <c r="C10" s="15">
        <v>0</v>
      </c>
      <c r="D10" s="15">
        <f t="shared" si="0"/>
        <v>5608210</v>
      </c>
      <c r="E10" s="15">
        <v>5608210</v>
      </c>
      <c r="F10" s="15">
        <v>0</v>
      </c>
      <c r="G10" s="15">
        <f t="shared" si="1"/>
        <v>5608210</v>
      </c>
      <c r="H10" s="15">
        <f t="shared" si="3"/>
        <v>0</v>
      </c>
      <c r="I10" s="15">
        <v>0</v>
      </c>
      <c r="J10" s="15">
        <f t="shared" si="2"/>
        <v>0</v>
      </c>
    </row>
    <row r="11" spans="1:10" x14ac:dyDescent="0.3">
      <c r="A11" s="8" t="s">
        <v>64</v>
      </c>
      <c r="B11" s="15">
        <v>5608210</v>
      </c>
      <c r="C11" s="15">
        <v>0</v>
      </c>
      <c r="D11" s="15">
        <f t="shared" si="0"/>
        <v>5608210</v>
      </c>
      <c r="E11" s="15">
        <v>5608210</v>
      </c>
      <c r="F11" s="15">
        <v>0</v>
      </c>
      <c r="G11" s="15">
        <f t="shared" si="1"/>
        <v>5608210</v>
      </c>
      <c r="H11" s="15">
        <f t="shared" si="3"/>
        <v>0</v>
      </c>
      <c r="I11" s="15">
        <v>0</v>
      </c>
      <c r="J11" s="15">
        <f t="shared" si="2"/>
        <v>0</v>
      </c>
    </row>
    <row r="12" spans="1:10" x14ac:dyDescent="0.3">
      <c r="A12" s="8" t="s">
        <v>66</v>
      </c>
      <c r="B12" s="15">
        <v>537284</v>
      </c>
      <c r="C12" s="15">
        <v>0</v>
      </c>
      <c r="D12" s="15">
        <f t="shared" si="0"/>
        <v>537284</v>
      </c>
      <c r="E12" s="15">
        <v>83116</v>
      </c>
      <c r="F12" s="15">
        <v>0</v>
      </c>
      <c r="G12" s="15">
        <f t="shared" si="1"/>
        <v>83116</v>
      </c>
      <c r="H12" s="15">
        <f t="shared" si="3"/>
        <v>454168</v>
      </c>
      <c r="I12" s="15">
        <v>0</v>
      </c>
      <c r="J12" s="15">
        <f t="shared" si="2"/>
        <v>454168</v>
      </c>
    </row>
    <row r="13" spans="1:10" x14ac:dyDescent="0.3">
      <c r="A13" s="8" t="s">
        <v>67</v>
      </c>
      <c r="B13" s="15">
        <v>537284</v>
      </c>
      <c r="C13" s="15">
        <v>0</v>
      </c>
      <c r="D13" s="15">
        <f t="shared" si="0"/>
        <v>537284</v>
      </c>
      <c r="E13" s="15">
        <v>83116</v>
      </c>
      <c r="F13" s="15">
        <v>0</v>
      </c>
      <c r="G13" s="15">
        <f t="shared" si="1"/>
        <v>83116</v>
      </c>
      <c r="H13" s="15">
        <f t="shared" si="3"/>
        <v>454168</v>
      </c>
      <c r="I13" s="15">
        <v>0</v>
      </c>
      <c r="J13" s="15">
        <f t="shared" si="2"/>
        <v>454168</v>
      </c>
    </row>
    <row r="14" spans="1:10" x14ac:dyDescent="0.3">
      <c r="A14" s="16" t="s">
        <v>3</v>
      </c>
      <c r="B14" s="17">
        <f>SUM(,B8,B10,B12)</f>
        <v>18308801</v>
      </c>
      <c r="C14" s="17">
        <f t="shared" ref="C14:J14" si="4">SUM(,C8,C10,C12)</f>
        <v>0</v>
      </c>
      <c r="D14" s="17">
        <f t="shared" si="4"/>
        <v>18308801</v>
      </c>
      <c r="E14" s="17">
        <f t="shared" si="4"/>
        <v>17854633</v>
      </c>
      <c r="F14" s="17">
        <f t="shared" si="4"/>
        <v>0</v>
      </c>
      <c r="G14" s="17">
        <f t="shared" si="4"/>
        <v>17854633</v>
      </c>
      <c r="H14" s="17">
        <f t="shared" si="4"/>
        <v>454168</v>
      </c>
      <c r="I14" s="17">
        <f t="shared" si="4"/>
        <v>0</v>
      </c>
      <c r="J14" s="17">
        <f t="shared" si="4"/>
        <v>454168</v>
      </c>
    </row>
    <row r="16" spans="1:10" ht="21" x14ac:dyDescent="0.3">
      <c r="A16" s="4" t="s">
        <v>26</v>
      </c>
    </row>
    <row r="17" spans="1:7" ht="21" x14ac:dyDescent="0.3">
      <c r="A17" s="5" t="s">
        <v>25</v>
      </c>
    </row>
    <row r="18" spans="1:7" ht="21" x14ac:dyDescent="0.3">
      <c r="A18" s="4" t="s">
        <v>17</v>
      </c>
    </row>
    <row r="19" spans="1:7" ht="21" x14ac:dyDescent="0.3">
      <c r="A19" s="5" t="s">
        <v>15</v>
      </c>
    </row>
    <row r="20" spans="1:7" ht="21" x14ac:dyDescent="0.3">
      <c r="A20" s="5" t="s">
        <v>16</v>
      </c>
    </row>
    <row r="21" spans="1:7" ht="21" x14ac:dyDescent="0.3">
      <c r="A21" s="5" t="s">
        <v>81</v>
      </c>
    </row>
    <row r="22" spans="1:7" ht="21" x14ac:dyDescent="0.3">
      <c r="A22" s="5" t="s">
        <v>82</v>
      </c>
    </row>
    <row r="23" spans="1:7" ht="21.75" x14ac:dyDescent="0.5">
      <c r="A23" s="5"/>
      <c r="G23"/>
    </row>
  </sheetData>
  <mergeCells count="8">
    <mergeCell ref="A6:A7"/>
    <mergeCell ref="B6:D6"/>
    <mergeCell ref="E6:G6"/>
    <mergeCell ref="H6:J6"/>
    <mergeCell ref="B1:G1"/>
    <mergeCell ref="B2:G2"/>
    <mergeCell ref="B3:G3"/>
    <mergeCell ref="B4:G4"/>
  </mergeCells>
  <pageMargins left="0.28999999999999998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F11" sqref="F11"/>
    </sheetView>
  </sheetViews>
  <sheetFormatPr defaultColWidth="10" defaultRowHeight="21" x14ac:dyDescent="0.35"/>
  <cols>
    <col min="1" max="16384" width="10" style="18"/>
  </cols>
  <sheetData>
    <row r="2" spans="1:1" x14ac:dyDescent="0.35">
      <c r="A2" s="4" t="s">
        <v>26</v>
      </c>
    </row>
    <row r="3" spans="1:1" x14ac:dyDescent="0.35">
      <c r="A3" s="5" t="s">
        <v>25</v>
      </c>
    </row>
    <row r="4" spans="1:1" x14ac:dyDescent="0.35">
      <c r="A4" s="4" t="s">
        <v>17</v>
      </c>
    </row>
    <row r="5" spans="1:1" x14ac:dyDescent="0.35">
      <c r="A5" s="5" t="s">
        <v>15</v>
      </c>
    </row>
    <row r="6" spans="1:1" x14ac:dyDescent="0.35">
      <c r="A6" s="5" t="s">
        <v>16</v>
      </c>
    </row>
    <row r="7" spans="1:1" x14ac:dyDescent="0.35">
      <c r="A7" s="5" t="s">
        <v>83</v>
      </c>
    </row>
    <row r="8" spans="1:1" x14ac:dyDescent="0.35">
      <c r="A8" s="5" t="s">
        <v>84</v>
      </c>
    </row>
    <row r="9" spans="1:1" x14ac:dyDescent="0.35">
      <c r="A9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สรุปผลการดำเนินการรายการกันเงิน</vt:lpstr>
      <vt:lpstr>2.กราฟ</vt:lpstr>
      <vt:lpstr>รายงานสรุปการใช้จ่ายเงินงบประมา</vt:lpstr>
      <vt:lpstr>รายงานสรุปการใช้จ่ายเงินงบกลาง</vt:lpstr>
      <vt:lpstr>สรุปผล</vt:lpstr>
      <vt:lpstr>'2.กราฟ'!Print_Area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bma04013</dc:creator>
  <cp:lastModifiedBy>ACER</cp:lastModifiedBy>
  <cp:lastPrinted>2024-04-25T05:02:57Z</cp:lastPrinted>
  <dcterms:created xsi:type="dcterms:W3CDTF">2024-03-12T15:07:46Z</dcterms:created>
  <dcterms:modified xsi:type="dcterms:W3CDTF">2024-04-25T05:38:27Z</dcterms:modified>
</cp:coreProperties>
</file>