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Ex2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ไฟล์กลุ่มงาน\BMA_STATISTICS\BMA_STATISTICS_2566\เล่มสถิติปี66-แบ่งตามสภาพัฒน์\"/>
    </mc:Choice>
  </mc:AlternateContent>
  <xr:revisionPtr revIDLastSave="0" documentId="13_ncr:1_{5F91A617-D092-4BBC-A352-E58AF9DF3112}" xr6:coauthVersionLast="47" xr6:coauthVersionMax="47" xr10:uidLastSave="{00000000-0000-0000-0000-000000000000}"/>
  <bookViews>
    <workbookView xWindow="-120" yWindow="-120" windowWidth="29040" windowHeight="15840" xr2:uid="{678C33A9-E862-4A5A-AB75-31EA86F608EA}"/>
  </bookViews>
  <sheets>
    <sheet name="สารบัญ" sheetId="15" r:id="rId1"/>
    <sheet name="T10-1" sheetId="2" r:id="rId2"/>
    <sheet name="T10-2" sheetId="4" r:id="rId3"/>
    <sheet name="T10-3" sheetId="5" r:id="rId4"/>
    <sheet name="T10-4" sheetId="8" r:id="rId5"/>
    <sheet name="T10-5" sheetId="9" r:id="rId6"/>
    <sheet name="T10-6" sheetId="11" r:id="rId7"/>
    <sheet name="T10-7" sheetId="12" r:id="rId8"/>
    <sheet name="T10-8" sheetId="13" r:id="rId9"/>
    <sheet name="G10-1" sheetId="3" r:id="rId10"/>
    <sheet name="G10-2" sheetId="7" r:id="rId11"/>
    <sheet name="G10-3" sheetId="10" r:id="rId12"/>
    <sheet name="Geo10-1" sheetId="6" r:id="rId13"/>
    <sheet name="Geo10-2,3" sheetId="14" r:id="rId14"/>
  </sheets>
  <externalReferences>
    <externalReference r:id="rId15"/>
  </externalReferences>
  <definedNames>
    <definedName name="_xlnm._FilterDatabase" localSheetId="13" hidden="1">'Geo10-2,3'!$A$2:$P$2</definedName>
    <definedName name="_xlnm._FilterDatabase" localSheetId="7" hidden="1">'T10-7'!$A$3:$I$54</definedName>
    <definedName name="_xlnm._FilterDatabase" localSheetId="8" hidden="1">'T10-8'!$A$3:$L$53</definedName>
    <definedName name="_xlchart.v5.0" hidden="1">'Geo10-1'!$B$1</definedName>
    <definedName name="_xlchart.v5.1" hidden="1">'Geo10-1'!$B$2:$B$51</definedName>
    <definedName name="_xlchart.v5.10" hidden="1">'Geo10-2,3'!$K$2</definedName>
    <definedName name="_xlchart.v5.11" hidden="1">'Geo10-2,3'!$P$3:$P$52</definedName>
    <definedName name="_xlchart.v5.2" hidden="1">'Geo10-1'!$E$1</definedName>
    <definedName name="_xlchart.v5.3" hidden="1">'Geo10-1'!$E$2:$E$51</definedName>
    <definedName name="_xlchart.v5.4" hidden="1">'Geo10-2,3'!$D$2</definedName>
    <definedName name="_xlchart.v5.5" hidden="1">'Geo10-2,3'!$D$3:$D$52</definedName>
    <definedName name="_xlchart.v5.6" hidden="1">'Geo10-2,3'!$K$2</definedName>
    <definedName name="_xlchart.v5.7" hidden="1">'Geo10-2,3'!$K$3:$K$52</definedName>
    <definedName name="_xlchart.v5.8" hidden="1">'Geo10-2,3'!$D$2</definedName>
    <definedName name="_xlchart.v5.9" hidden="1">'Geo10-2,3'!$D$3:$D$52</definedName>
    <definedName name="aaa" localSheetId="11" hidden="1">{"'ความหนาแน่นกทม.-ประเทศ'!$A$1:$L$20"}</definedName>
    <definedName name="aaa" localSheetId="6" hidden="1">{"'ความหนาแน่นกทม.-ประเทศ'!$A$1:$L$20"}</definedName>
    <definedName name="aaa" hidden="1">{"'ความหนาแน่นกทม.-ประเทศ'!$A$1:$L$20"}</definedName>
    <definedName name="Color">[1]Color!$A$1:$A$65536</definedName>
    <definedName name="HTML_CodePage" hidden="1">874</definedName>
    <definedName name="HTML_Control" localSheetId="11" hidden="1">{"'ความหนาแน่นกทม.-ประเทศ'!$A$1:$L$20"}</definedName>
    <definedName name="HTML_Control" localSheetId="6" hidden="1">{"'ขยะ'!$A$1:$J$63"}</definedName>
    <definedName name="HTML_Control" hidden="1">{"'ความหนาแน่นกทม.-ประเทศ'!$A$1:$L$20"}</definedName>
    <definedName name="HTML_Description" hidden="1">""</definedName>
    <definedName name="HTML_Email" hidden="1">""</definedName>
    <definedName name="HTML_Header" localSheetId="6" hidden="1">""</definedName>
    <definedName name="HTML_Header" hidden="1">"ความหนาแน่นกทม.-ประเทศ"</definedName>
    <definedName name="HTML_LastUpdate" localSheetId="6" hidden="1">"23/9/2003"</definedName>
    <definedName name="HTML_LastUpdate" hidden="1">"1/9/2003"</definedName>
    <definedName name="HTML_LineAfter" hidden="1">FALSE</definedName>
    <definedName name="HTML_LineBefore" hidden="1">FALSE</definedName>
    <definedName name="HTML_Name" localSheetId="6" hidden="1">"Rio&amp;Umi 4ever together"</definedName>
    <definedName name="HTML_Name" hidden="1">"BMA"</definedName>
    <definedName name="HTML_OBDlg2" hidden="1">TRUE</definedName>
    <definedName name="HTML_OBDlg4" hidden="1">TRUE</definedName>
    <definedName name="HTML_OS" hidden="1">0</definedName>
    <definedName name="HTML_PathFile" localSheetId="6" hidden="1">"D:\STAT\WEB45-2\ENVIRONMENT\ขยะ.htm"</definedName>
    <definedName name="HTML_PathFile" hidden="1">"D:\STAT\WEB46\ADMIN\คนน.ไทย-กทม..htm"</definedName>
    <definedName name="HTML_Title" hidden="1">""</definedName>
    <definedName name="normal" localSheetId="6">#REF!</definedName>
    <definedName name="normal">#REF!</definedName>
    <definedName name="_xlnm.Print_Area" localSheetId="5">'T10-5'!$A$1:$F$49</definedName>
    <definedName name="_xlnm.Print_Area" localSheetId="6">'T10-6'!$A$1:$L$56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2" l="1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55" i="11" l="1"/>
  <c r="E55" i="11"/>
  <c r="K54" i="11"/>
  <c r="G54" i="11"/>
  <c r="K53" i="11"/>
  <c r="G53" i="11"/>
  <c r="K52" i="11"/>
  <c r="G52" i="11"/>
  <c r="K51" i="11"/>
  <c r="G51" i="11"/>
  <c r="K50" i="11"/>
  <c r="G50" i="11"/>
  <c r="K49" i="11"/>
  <c r="G49" i="11"/>
  <c r="K48" i="11"/>
  <c r="G48" i="11"/>
  <c r="K47" i="11"/>
  <c r="G47" i="11"/>
  <c r="K46" i="11"/>
  <c r="G46" i="11"/>
  <c r="K45" i="11"/>
  <c r="G45" i="11"/>
  <c r="K44" i="11"/>
  <c r="G44" i="11"/>
  <c r="K43" i="11"/>
  <c r="G43" i="11"/>
  <c r="K42" i="11"/>
  <c r="G42" i="11"/>
  <c r="K41" i="11"/>
  <c r="G41" i="11"/>
  <c r="K40" i="11"/>
  <c r="G40" i="11"/>
  <c r="K39" i="11"/>
  <c r="G39" i="11"/>
  <c r="K38" i="11"/>
  <c r="G38" i="11"/>
  <c r="K37" i="11"/>
  <c r="G37" i="11"/>
  <c r="K36" i="11"/>
  <c r="G36" i="11"/>
  <c r="K35" i="11"/>
  <c r="G35" i="11"/>
  <c r="K34" i="11"/>
  <c r="G34" i="11"/>
  <c r="K33" i="11"/>
  <c r="G33" i="11"/>
  <c r="K32" i="11"/>
  <c r="G32" i="11"/>
  <c r="K31" i="11"/>
  <c r="G31" i="11"/>
  <c r="K30" i="11"/>
  <c r="G30" i="11"/>
  <c r="K29" i="11"/>
  <c r="G29" i="11"/>
  <c r="K28" i="11"/>
  <c r="G28" i="11"/>
  <c r="K27" i="11"/>
  <c r="G27" i="11"/>
  <c r="K26" i="11"/>
  <c r="G26" i="11"/>
  <c r="K25" i="11"/>
  <c r="G25" i="11"/>
  <c r="K24" i="11"/>
  <c r="G24" i="11"/>
  <c r="K23" i="11"/>
  <c r="G23" i="11"/>
  <c r="K22" i="11"/>
  <c r="G22" i="11"/>
  <c r="K21" i="11"/>
  <c r="G21" i="11"/>
  <c r="K20" i="11"/>
  <c r="G20" i="11"/>
  <c r="K19" i="11"/>
  <c r="G19" i="11"/>
  <c r="K18" i="11"/>
  <c r="G18" i="11"/>
  <c r="K17" i="11"/>
  <c r="G17" i="11"/>
  <c r="K16" i="11"/>
  <c r="G16" i="11"/>
  <c r="K15" i="11"/>
  <c r="G15" i="11"/>
  <c r="K14" i="11"/>
  <c r="G14" i="11"/>
  <c r="K13" i="11"/>
  <c r="G13" i="11"/>
  <c r="K12" i="11"/>
  <c r="G12" i="11"/>
  <c r="K11" i="11"/>
  <c r="G11" i="11"/>
  <c r="K10" i="11"/>
  <c r="G10" i="11"/>
  <c r="K9" i="11"/>
  <c r="G9" i="11"/>
  <c r="K8" i="11"/>
  <c r="G8" i="11"/>
  <c r="K7" i="11"/>
  <c r="G7" i="11"/>
  <c r="K6" i="11"/>
  <c r="G6" i="11"/>
  <c r="K5" i="11"/>
  <c r="G5" i="11"/>
  <c r="K4" i="11"/>
  <c r="K55" i="11" s="1"/>
  <c r="G4" i="11"/>
  <c r="G55" i="11" s="1"/>
  <c r="G60" i="5" l="1"/>
  <c r="F60" i="5"/>
  <c r="D60" i="5"/>
  <c r="C60" i="5"/>
  <c r="B60" i="5"/>
  <c r="G17" i="2" l="1"/>
</calcChain>
</file>

<file path=xl/sharedStrings.xml><?xml version="1.0" encoding="utf-8"?>
<sst xmlns="http://schemas.openxmlformats.org/spreadsheetml/2006/main" count="691" uniqueCount="271">
  <si>
    <t>หน่วย : มิลลิเมตร</t>
  </si>
  <si>
    <t>เดือน</t>
  </si>
  <si>
    <t>ปริมาณน้ำฝน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</si>
  <si>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</si>
  <si>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</si>
  <si>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</si>
  <si>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</si>
  <si>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</si>
  <si>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</si>
  <si>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</si>
  <si>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</si>
  <si>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</si>
  <si>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</si>
  <si>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</si>
  <si>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</si>
  <si>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</si>
  <si>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แหล่งข้อมูล : สำนักการระบายน้ำ กรุงเทพมหานคร</t>
  </si>
  <si>
    <t>สถานการณ์ฝนตก</t>
  </si>
  <si>
    <t>สถานการณ์น้ำท่วม</t>
  </si>
  <si>
    <t>จำนวนวันที่มีฝนตก (วัน)</t>
  </si>
  <si>
    <t>จำนวนครั้งที่ฝนตกใน พท.กทม. (ครั้ง)</t>
  </si>
  <si>
    <t>จำนวนกลุ่มฝน (กลุ่ม)</t>
  </si>
  <si>
    <t>จำนวนวันที่น้ำท่วม (วัน)</t>
  </si>
  <si>
    <t>จำนวนจุดที่น้ำท่วม (จุด)</t>
  </si>
  <si>
    <t>ในพื้นที่ กทม.</t>
  </si>
  <si>
    <t>นอกพื้นที่ กทม.</t>
  </si>
  <si>
    <t>สถานการณ์ฝนตกและน้ำท่วมกรุงเทพมหานคร ประจำปี พ.ศ. 2566</t>
  </si>
  <si>
    <t>กลุ่มเขต/พื้นที่เขต</t>
  </si>
  <si>
    <t>จำนวนถนน (เส้นทาง)</t>
  </si>
  <si>
    <t>จำนวนจุด (จุด)</t>
  </si>
  <si>
    <t>จำนวนครั้ง (ครั้ง)</t>
  </si>
  <si>
    <t>avg</t>
  </si>
  <si>
    <t>max</t>
  </si>
  <si>
    <t>min</t>
  </si>
  <si>
    <t>กลุ่มกรุงเทพกลาง</t>
  </si>
  <si>
    <t>พระนคร</t>
  </si>
  <si>
    <t>ป้อมปราบศัตรูพ่าย</t>
  </si>
  <si>
    <t>สัมพันธวงศ์</t>
  </si>
  <si>
    <t xml:space="preserve">- </t>
  </si>
  <si>
    <t>ดุสิต</t>
  </si>
  <si>
    <t>พญาไท</t>
  </si>
  <si>
    <t>ห้วยขวาง</t>
  </si>
  <si>
    <t>ราชเทวี</t>
  </si>
  <si>
    <t>ดินแดง</t>
  </si>
  <si>
    <t>วังทองหลาง</t>
  </si>
  <si>
    <t>กลุ่มกรุงเทพใต้</t>
  </si>
  <si>
    <t>บางรัก</t>
  </si>
  <si>
    <t>ปทุมวัน</t>
  </si>
  <si>
    <t>ยานนาวา</t>
  </si>
  <si>
    <t>พระโขนง</t>
  </si>
  <si>
    <t>สาทร</t>
  </si>
  <si>
    <t>บางคอแหลม</t>
  </si>
  <si>
    <t>คลองเตย</t>
  </si>
  <si>
    <t>สวนหลวง</t>
  </si>
  <si>
    <t>วัฒนา</t>
  </si>
  <si>
    <t>บางนา</t>
  </si>
  <si>
    <t>กลุ่มกรุงเทพเหนือ</t>
  </si>
  <si>
    <t>บางเขน</t>
  </si>
  <si>
    <t>ดอนเมือง</t>
  </si>
  <si>
    <t>จตุจักร</t>
  </si>
  <si>
    <t>ลาดพร้าว</t>
  </si>
  <si>
    <t>บางซื่อ</t>
  </si>
  <si>
    <t>หลักสี่</t>
  </si>
  <si>
    <t>สายไหม</t>
  </si>
  <si>
    <t>กลุ่มกรุงเทพตะวันออก</t>
  </si>
  <si>
    <t>บางกะปิ</t>
  </si>
  <si>
    <t>มีนบุรี</t>
  </si>
  <si>
    <t>ลาดกระบัง</t>
  </si>
  <si>
    <t>หนองจอก</t>
  </si>
  <si>
    <t>บึงกุ่ม</t>
  </si>
  <si>
    <t>ประเวศ</t>
  </si>
  <si>
    <t>คันนายาว</t>
  </si>
  <si>
    <t>สะพานสูง</t>
  </si>
  <si>
    <t>คลองสามวา</t>
  </si>
  <si>
    <t>กลุ่มกรุงธนเหนือ</t>
  </si>
  <si>
    <t>ธนบุรี</t>
  </si>
  <si>
    <t>คลองสาน</t>
  </si>
  <si>
    <t>บางกอกใหญ่</t>
  </si>
  <si>
    <t>บางกอกน้อย</t>
  </si>
  <si>
    <t>ตลิ่งชัน</t>
  </si>
  <si>
    <t>บางพลัด</t>
  </si>
  <si>
    <t>จอมทอง</t>
  </si>
  <si>
    <t>ทวีวัฒนา</t>
  </si>
  <si>
    <t>กลุ่มกรุงธนใต้</t>
  </si>
  <si>
    <t>ภาษีเจริญ</t>
  </si>
  <si>
    <t>หนองแขม</t>
  </si>
  <si>
    <t>บางขุนเทียน</t>
  </si>
  <si>
    <t>ราษฎร์บูรณะ</t>
  </si>
  <si>
    <t>บางแค</t>
  </si>
  <si>
    <t>ทุ่งครุ</t>
  </si>
  <si>
    <t>บางบอน</t>
  </si>
  <si>
    <t>รวมทั้งสิ้น</t>
  </si>
  <si>
    <t>จำนวนพื้นที่น้ำท่วม</t>
  </si>
  <si>
    <t>ระดับน้ำท่วม (ซม.)</t>
  </si>
  <si>
    <t>กลุ่มเขต</t>
  </si>
  <si>
    <t>พื้นที่เขต</t>
  </si>
  <si>
    <t>จำนวนถนน</t>
  </si>
  <si>
    <t>จำนวนจุด</t>
  </si>
  <si>
    <t>จำนวนครั้ง</t>
  </si>
  <si>
    <t>sum</t>
  </si>
  <si>
    <t>เขตพระนคร</t>
  </si>
  <si>
    <t>เขตป้อมปราบศัตรูพ่าย</t>
  </si>
  <si>
    <t>เขตสัมพันธวงศ์</t>
  </si>
  <si>
    <t>เขตดุสิต</t>
  </si>
  <si>
    <t>เขตพญาไท</t>
  </si>
  <si>
    <t>เขตห้วยขวาง</t>
  </si>
  <si>
    <t>เขตราชเทวี</t>
  </si>
  <si>
    <t>เขตดินแดง</t>
  </si>
  <si>
    <t>เขตวังทองหลาง</t>
  </si>
  <si>
    <t>เขตบางรัก</t>
  </si>
  <si>
    <t>เขตปทุมวัน</t>
  </si>
  <si>
    <t>เขตยานนาวา</t>
  </si>
  <si>
    <t>เขตพระโขนง</t>
  </si>
  <si>
    <t>เขตสาทร</t>
  </si>
  <si>
    <t>เขตบางคอแหลม</t>
  </si>
  <si>
    <t>เขตคลองเตย</t>
  </si>
  <si>
    <t>เขตสวนหลวง</t>
  </si>
  <si>
    <t>เขตวัฒนา</t>
  </si>
  <si>
    <t>เขตบางนา</t>
  </si>
  <si>
    <t>เขตบางเขน</t>
  </si>
  <si>
    <t>เขตดอนเมือง</t>
  </si>
  <si>
    <t>เขตจตุจักร</t>
  </si>
  <si>
    <t>เขตลาดพร้าว</t>
  </si>
  <si>
    <t>เขตบางซื่อ</t>
  </si>
  <si>
    <t>เขตหลักสี่</t>
  </si>
  <si>
    <t>เขตสายไหม</t>
  </si>
  <si>
    <t>เขตบางกะปิ</t>
  </si>
  <si>
    <t>เขตมีนบุรี</t>
  </si>
  <si>
    <t>เขตลาดกระบัง</t>
  </si>
  <si>
    <t>เขตหนองจอก</t>
  </si>
  <si>
    <t>เขตบึงกุ่ม</t>
  </si>
  <si>
    <t>เขตประเวศ</t>
  </si>
  <si>
    <t>เขตคันนายาว</t>
  </si>
  <si>
    <t>เขตสะพานสูง</t>
  </si>
  <si>
    <t>เขตคลองสามวา</t>
  </si>
  <si>
    <t>เขตธนบุรี</t>
  </si>
  <si>
    <t>เขตคลองสาน</t>
  </si>
  <si>
    <t>เขตบางกอกใหญ่</t>
  </si>
  <si>
    <t>เขตบางกอกน้อย</t>
  </si>
  <si>
    <t>เขตตลิ่งชัน</t>
  </si>
  <si>
    <t>เขตบางพลัด</t>
  </si>
  <si>
    <t>เขตจอมทอง</t>
  </si>
  <si>
    <t>เขตทวีวัฒนา</t>
  </si>
  <si>
    <t>เขตภาษีเจริญ</t>
  </si>
  <si>
    <t>เขตหนองแขม</t>
  </si>
  <si>
    <t>เขตบางขุนเทียน</t>
  </si>
  <si>
    <t>เขตราษฎร์บูรณะ</t>
  </si>
  <si>
    <t>เขตบางแค</t>
  </si>
  <si>
    <t>เขตทุ่งครุ</t>
  </si>
  <si>
    <t>เขตบางบอน</t>
  </si>
  <si>
    <t>ค่าเฉลี่ย</t>
  </si>
  <si>
    <t>ค่าสูงสุด</t>
  </si>
  <si>
    <t>ค่าต่ำสุด</t>
  </si>
  <si>
    <t>ประจำปี พ.ศ. 2566 จำแนกรายเดือน</t>
  </si>
  <si>
    <t>จุดเก็บ</t>
  </si>
  <si>
    <t>Temp</t>
  </si>
  <si>
    <t>pH</t>
  </si>
  <si>
    <t>DO</t>
  </si>
  <si>
    <t>H2S</t>
  </si>
  <si>
    <t>BOD</t>
  </si>
  <si>
    <t>COD</t>
  </si>
  <si>
    <t>SS</t>
  </si>
  <si>
    <t>TKN</t>
  </si>
  <si>
    <t>NH3-N</t>
  </si>
  <si>
    <t>NO2</t>
  </si>
  <si>
    <t>NO3</t>
  </si>
  <si>
    <t>T - P</t>
  </si>
  <si>
    <t>T-Coliform</t>
  </si>
  <si>
    <t>Conduct.</t>
  </si>
  <si>
    <t>Salinity</t>
  </si>
  <si>
    <t>C°</t>
  </si>
  <si>
    <t>มก./ลิตร</t>
  </si>
  <si>
    <t>Col/100ml</t>
  </si>
  <si>
    <t>(us/cm)</t>
  </si>
  <si>
    <t>(ppt)</t>
  </si>
  <si>
    <t>แม่น้ำเจ้าพระยา</t>
  </si>
  <si>
    <t>( 9 จุดเก็บ )</t>
  </si>
  <si>
    <t>เฉลี่ย</t>
  </si>
  <si>
    <t>แหล่งข้อมูล:</t>
  </si>
  <si>
    <t>สำนักงานจัดการคุณภาพน้ำ สำนักการระบายน้ำ กรุงเทพมหานคร</t>
  </si>
  <si>
    <t>ปริมาณการเก็บขนมูลฝอยของกรุงเทพมหานคร ประจำปีงบประมาณ พ.ศ. 2550 - 2566</t>
  </si>
  <si>
    <t>พ.ศ.</t>
  </si>
  <si>
    <t>ปริมาณมูลฝอย (ตัน)</t>
  </si>
  <si>
    <t>เฉลี่ย (ตัน/วัน)</t>
  </si>
  <si>
    <t>แหล่งข้อมูล : สำนักสิ่งแวดล้อม กรุงเทพมหานคร</t>
  </si>
  <si>
    <t>การเก็บขนมูลฝอยของกรุงเทพมหานคร ประจำปีงบประมาณ 2565 - 2566</t>
  </si>
  <si>
    <t>ลำดับ</t>
  </si>
  <si>
    <t>เขต</t>
  </si>
  <si>
    <t>ปริมาณมูลฝอย 
(หน่วย : ตัน)</t>
  </si>
  <si>
    <t>เฉลี่ย 
(หน่วย : ตัน/วัน)</t>
  </si>
  <si>
    <t>อื่นๆ</t>
  </si>
  <si>
    <t xml:space="preserve">ในความรับผิดชอบของสำนักสิ่งแวดล้อมและสำนักงานเขตต่างๆ </t>
  </si>
  <si>
    <t>สำนักงานเขต</t>
  </si>
  <si>
    <t>ปี 2561</t>
  </si>
  <si>
    <t>ปี 2562</t>
  </si>
  <si>
    <t>ปี 2563</t>
  </si>
  <si>
    <t>ปี 2564</t>
  </si>
  <si>
    <t>ปี 2565</t>
  </si>
  <si>
    <t>ปี 2566</t>
  </si>
  <si>
    <t>เหตุเพลิงไหม้ 2565</t>
  </si>
  <si>
    <t>เหตุเพลิงไหม้ 2566</t>
  </si>
  <si>
    <t>อาคาร</t>
  </si>
  <si>
    <t>ยานพาหนะ</t>
  </si>
  <si>
    <t>ไฟฟ้าลัดวงจร</t>
  </si>
  <si>
    <t>หญ้าหรือขยะ</t>
  </si>
  <si>
    <t>ราษฏร์บูรณะ</t>
  </si>
  <si>
    <t>หญ้า, ขยะ</t>
  </si>
  <si>
    <t>Khlong Toei</t>
  </si>
  <si>
    <t>Khlong San</t>
  </si>
  <si>
    <t>Khlong Sam Wa</t>
  </si>
  <si>
    <t>Khan Na Yao</t>
  </si>
  <si>
    <t>Chatuchak</t>
  </si>
  <si>
    <t>Chom Thong</t>
  </si>
  <si>
    <t>Don Mueang</t>
  </si>
  <si>
    <t>Din Daeng</t>
  </si>
  <si>
    <t>Dusit</t>
  </si>
  <si>
    <t>Taling Chan</t>
  </si>
  <si>
    <t>Thawi Watthana</t>
  </si>
  <si>
    <t>Thung Khru</t>
  </si>
  <si>
    <t>Thon Buri</t>
  </si>
  <si>
    <t>Bangkok Noi</t>
  </si>
  <si>
    <t>Bangkok Yai</t>
  </si>
  <si>
    <t>Bang Kapi</t>
  </si>
  <si>
    <t>Bang Khun Thian</t>
  </si>
  <si>
    <t>Bang Khen</t>
  </si>
  <si>
    <t>Bang Kho Laem</t>
  </si>
  <si>
    <t>Bang Khae</t>
  </si>
  <si>
    <t>Bang Sue</t>
  </si>
  <si>
    <t>Bang Na</t>
  </si>
  <si>
    <t>Bang Bon</t>
  </si>
  <si>
    <t>Bang Phlat</t>
  </si>
  <si>
    <t>Bang Rak</t>
  </si>
  <si>
    <t>Bueng Kum</t>
  </si>
  <si>
    <t>Pathum Wan</t>
  </si>
  <si>
    <t>Prawet</t>
  </si>
  <si>
    <t>Pom Prap Sattru Phai</t>
  </si>
  <si>
    <t>Phaya Thai</t>
  </si>
  <si>
    <t>Phra Khanong</t>
  </si>
  <si>
    <t>Phra Nakhon</t>
  </si>
  <si>
    <t>Phasi Charoen</t>
  </si>
  <si>
    <t>Min Buri</t>
  </si>
  <si>
    <t>Yan Nawa</t>
  </si>
  <si>
    <t>Ratchathewi</t>
  </si>
  <si>
    <t>Rat Burana</t>
  </si>
  <si>
    <t>Lat Krabang</t>
  </si>
  <si>
    <t>Lat Phrao</t>
  </si>
  <si>
    <t>Wang Thonglang</t>
  </si>
  <si>
    <t>Watthana</t>
  </si>
  <si>
    <t>Suan Luang</t>
  </si>
  <si>
    <t>Saphan Sung</t>
  </si>
  <si>
    <t>Samphanthawong</t>
  </si>
  <si>
    <t>Sathon</t>
  </si>
  <si>
    <t>Sai Mai</t>
  </si>
  <si>
    <t>Nong Khaem</t>
  </si>
  <si>
    <t>Nong Chok</t>
  </si>
  <si>
    <t>Lak Si</t>
  </si>
  <si>
    <t>Huai Khwang</t>
  </si>
  <si>
    <t>อัตราการเปลี่ยนแปลง (เฉลี่ย 5 ปี) (ตร.ม./ปี)</t>
  </si>
  <si>
    <t>ตารางที่ 3 จำนวนพื้นที่น้ำท่วมและระดับน้ำ จำแนกคามพื้นที่เขต</t>
  </si>
  <si>
    <t>ค่าเฉลี่ยคุณภาพน้ำของแม่น้ำเจ้าพระยาในเขตกรุงเทพมหานคร ประจำปี พ.ศ. 2566 จำแนกรายเดือน</t>
  </si>
  <si>
    <t xml:space="preserve">สัดส่วนพื้นที่สวนสาธารณะต่อจำนวนประชากร(หน่วย : ตร.ม. ต่อ คน) ประจำปีงบประมาณ ในความรับผิดชอบของสำนักสิ่งแวดล้อมและสำนักงานเขตต่างๆ </t>
  </si>
  <si>
    <t>ตารางที่ 8 สถิติเพลิงใหม้ในพื้นที่เขตกรุงเทพมหานคร พ.ศ. 2565-2566</t>
  </si>
  <si>
    <t>ตาราง</t>
  </si>
  <si>
    <t>ชื่อชุดข้อมูล</t>
  </si>
  <si>
    <t>แสดงเปรียบเทียบปริมาณน้ำฝนของกรุงเทพมหานคร พ.ศ. 2561-2566</t>
  </si>
  <si>
    <t>ตารางที่ 1 แสดงเปรียบเทียบปริมาณน้ำฝนของกรุงเทพมหานคร พ.ศ. 2561-2566</t>
  </si>
  <si>
    <t>ตารางที่ 2 แสดงสถานการณ์ฝนตกและน้ำท่วมกรุงเทพมหานคร ประจำปี พ.ศ. 2566</t>
  </si>
  <si>
    <t>ตารางที่ 4 ค่าเฉลี่ยคุณภาพน้ำของแม่น้ำเจ้าพระยาในเขตกรุงเทพมหานคร</t>
  </si>
  <si>
    <t>ตารางที่ 5 ปริมาณการเก็บขนมูลฝอยของกรุงเทพมหานคร ประจำปีงบประมาณ พ.ศ. 2550 - 2566</t>
  </si>
  <si>
    <t>ตารางที่ 6 การเก็บขนมูลฝอยของกรุงเทพมหานคร ประจำปีงบประมาณ 2565 - 2566</t>
  </si>
  <si>
    <t>ตารางที่ 7 สัดส่วนพื้นที่สวนสาธารณะต่อจำนวนประชากร(หน่วย : ตร.ม. ต่อ คน) ประจำปีงบประมาณ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</si>
</sst>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.000"/>
  </numFmts>
  <fonts count="20" x14ac:knownFonts="1">
    <font>
      <sz val="11"/>
      <color theme="1"/>
      <name val="Aptos Narrow"/>
      <family val="2"/>
      <charset val="222"/>
      <scheme val="minor"/>
    </font>
    <font>
      <sz val="11"/>
      <color theme="1"/>
      <name val="Aptos Narrow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Aptos Narrow"/>
      <family val="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Aptos Narrow"/>
      <family val="2"/>
      <charset val="222"/>
      <scheme val="minor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4"/>
      <color rgb="FF000000"/>
      <name val="TH SarabunPSK"/>
      <family val="2"/>
    </font>
    <font>
      <sz val="16"/>
      <name val="DilleniaUPC"/>
      <family val="1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6"/>
      <color rgb="FF000000"/>
      <name val="TH SarabunPSK"/>
      <family val="2"/>
    </font>
    <font>
      <u/>
      <sz val="11"/>
      <color theme="10"/>
      <name val="Aptos Narrow"/>
      <family val="2"/>
      <charset val="222"/>
      <scheme val="minor"/>
    </font>
    <font>
      <u/>
      <sz val="11"/>
      <color theme="10"/>
      <name val="TH SarabunPSK"/>
      <family val="2"/>
    </font>
    <font>
      <sz val="12"/>
      <color rgb="FF202122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5E6A2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0" fontId="15" fillId="0" borderId="0" applyFont="0" applyBorder="0"/>
    <xf numFmtId="0" fontId="12" fillId="0" borderId="0"/>
    <xf numFmtId="0" fontId="12" fillId="0" borderId="0"/>
    <xf numFmtId="0" fontId="15" fillId="0" borderId="0"/>
    <xf numFmtId="0" fontId="17" fillId="0" borderId="0" applyNumberFormat="0" applyFill="0" applyBorder="0" applyAlignment="0" applyProtection="0"/>
  </cellStyleXfs>
  <cellXfs count="223">
    <xf numFmtId="0" fontId="0" fillId="0" borderId="0" xfId="0"/>
    <xf numFmtId="0" fontId="3" fillId="0" borderId="0" xfId="0" applyFont="1"/>
    <xf numFmtId="0" fontId="5" fillId="0" borderId="0" xfId="2" applyFont="1"/>
    <xf numFmtId="0" fontId="5" fillId="2" borderId="3" xfId="3" applyNumberFormat="1" applyFont="1" applyFill="1" applyBorder="1" applyAlignment="1">
      <alignment horizontal="center"/>
    </xf>
    <xf numFmtId="0" fontId="5" fillId="2" borderId="7" xfId="3" applyNumberFormat="1" applyFont="1" applyFill="1" applyBorder="1" applyAlignment="1">
      <alignment horizontal="center"/>
    </xf>
    <xf numFmtId="0" fontId="5" fillId="2" borderId="4" xfId="3" applyNumberFormat="1" applyFont="1" applyFill="1" applyBorder="1" applyAlignment="1">
      <alignment horizontal="center"/>
    </xf>
    <xf numFmtId="0" fontId="4" fillId="0" borderId="8" xfId="2" applyFont="1" applyBorder="1" applyAlignment="1">
      <alignment horizontal="center" vertical="center"/>
    </xf>
    <xf numFmtId="164" fontId="4" fillId="0" borderId="9" xfId="3" applyNumberFormat="1" applyFont="1" applyBorder="1" applyAlignment="1">
      <alignment horizontal="center" vertical="center"/>
    </xf>
    <xf numFmtId="164" fontId="4" fillId="0" borderId="8" xfId="3" applyNumberFormat="1" applyFont="1" applyBorder="1" applyAlignment="1">
      <alignment horizontal="center" vertical="center"/>
    </xf>
    <xf numFmtId="164" fontId="4" fillId="0" borderId="0" xfId="3" applyNumberFormat="1" applyFont="1" applyBorder="1" applyAlignment="1">
      <alignment horizontal="center" vertical="center"/>
    </xf>
    <xf numFmtId="0" fontId="5" fillId="0" borderId="7" xfId="2" applyFont="1" applyBorder="1" applyAlignment="1">
      <alignment horizontal="center"/>
    </xf>
    <xf numFmtId="164" fontId="5" fillId="0" borderId="3" xfId="3" applyNumberFormat="1" applyFont="1" applyFill="1" applyBorder="1" applyAlignment="1">
      <alignment horizontal="center" vertical="center"/>
    </xf>
    <xf numFmtId="164" fontId="5" fillId="0" borderId="7" xfId="3" applyNumberFormat="1" applyFont="1" applyFill="1" applyBorder="1" applyAlignment="1">
      <alignment horizontal="center" vertical="center"/>
    </xf>
    <xf numFmtId="164" fontId="5" fillId="0" borderId="4" xfId="3" applyNumberFormat="1" applyFont="1" applyFill="1" applyBorder="1" applyAlignment="1">
      <alignment horizontal="center" vertical="center"/>
    </xf>
    <xf numFmtId="0" fontId="6" fillId="0" borderId="0" xfId="4" applyFont="1"/>
    <xf numFmtId="0" fontId="4" fillId="0" borderId="0" xfId="2" applyFont="1" applyAlignment="1">
      <alignment horizontal="left"/>
    </xf>
    <xf numFmtId="0" fontId="4" fillId="0" borderId="1" xfId="2" applyFont="1" applyBorder="1" applyAlignment="1">
      <alignment horizontal="right"/>
    </xf>
    <xf numFmtId="0" fontId="4" fillId="0" borderId="1" xfId="2" applyFont="1" applyBorder="1"/>
    <xf numFmtId="0" fontId="8" fillId="0" borderId="0" xfId="0" applyFont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9" fontId="9" fillId="0" borderId="0" xfId="0" applyNumberFormat="1" applyFont="1"/>
    <xf numFmtId="0" fontId="2" fillId="5" borderId="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/>
    </xf>
    <xf numFmtId="0" fontId="5" fillId="0" borderId="7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" fontId="4" fillId="0" borderId="0" xfId="0" applyNumberFormat="1" applyFont="1"/>
    <xf numFmtId="49" fontId="4" fillId="0" borderId="0" xfId="0" quotePrefix="1" applyNumberFormat="1" applyFont="1" applyAlignment="1">
      <alignment horizontal="right"/>
    </xf>
    <xf numFmtId="2" fontId="0" fillId="0" borderId="0" xfId="0" applyNumberFormat="1"/>
    <xf numFmtId="3" fontId="0" fillId="0" borderId="0" xfId="0" applyNumberFormat="1"/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11" fontId="4" fillId="0" borderId="8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vertical="center"/>
    </xf>
    <xf numFmtId="4" fontId="4" fillId="0" borderId="8" xfId="0" quotePrefix="1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11" fontId="5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10" fillId="0" borderId="0" xfId="5" applyFont="1"/>
    <xf numFmtId="0" fontId="13" fillId="0" borderId="0" xfId="5" applyFont="1" applyAlignment="1">
      <alignment horizontal="center"/>
    </xf>
    <xf numFmtId="0" fontId="13" fillId="0" borderId="0" xfId="5" applyFont="1"/>
    <xf numFmtId="2" fontId="13" fillId="0" borderId="0" xfId="1" applyNumberFormat="1" applyFont="1" applyAlignment="1">
      <alignment horizontal="center" vertical="center"/>
    </xf>
    <xf numFmtId="43" fontId="13" fillId="0" borderId="0" xfId="1" applyFont="1" applyAlignment="1">
      <alignment horizontal="center"/>
    </xf>
    <xf numFmtId="0" fontId="14" fillId="2" borderId="7" xfId="5" applyFont="1" applyFill="1" applyBorder="1" applyAlignment="1">
      <alignment horizontal="center"/>
    </xf>
    <xf numFmtId="0" fontId="14" fillId="2" borderId="3" xfId="5" applyFont="1" applyFill="1" applyBorder="1"/>
    <xf numFmtId="2" fontId="14" fillId="2" borderId="4" xfId="1" applyNumberFormat="1" applyFont="1" applyFill="1" applyBorder="1" applyAlignment="1">
      <alignment horizontal="center" vertical="center"/>
    </xf>
    <xf numFmtId="0" fontId="14" fillId="2" borderId="5" xfId="5" applyFont="1" applyFill="1" applyBorder="1" applyAlignment="1">
      <alignment horizontal="center"/>
    </xf>
    <xf numFmtId="43" fontId="14" fillId="2" borderId="3" xfId="1" applyFont="1" applyFill="1" applyBorder="1" applyAlignment="1">
      <alignment horizontal="center"/>
    </xf>
    <xf numFmtId="0" fontId="13" fillId="2" borderId="5" xfId="5" applyFont="1" applyFill="1" applyBorder="1"/>
    <xf numFmtId="0" fontId="13" fillId="0" borderId="8" xfId="5" applyFont="1" applyBorder="1" applyAlignment="1">
      <alignment horizontal="center"/>
    </xf>
    <xf numFmtId="0" fontId="13" fillId="0" borderId="9" xfId="5" applyFont="1" applyBorder="1"/>
    <xf numFmtId="43" fontId="13" fillId="0" borderId="0" xfId="1" applyFont="1" applyBorder="1" applyAlignment="1">
      <alignment horizontal="center" vertical="center"/>
    </xf>
    <xf numFmtId="0" fontId="13" fillId="0" borderId="12" xfId="5" applyFont="1" applyBorder="1" applyAlignment="1">
      <alignment horizontal="center"/>
    </xf>
    <xf numFmtId="43" fontId="13" fillId="0" borderId="9" xfId="1" applyFont="1" applyBorder="1" applyAlignment="1">
      <alignment horizontal="center"/>
    </xf>
    <xf numFmtId="0" fontId="13" fillId="0" borderId="12" xfId="5" applyFont="1" applyBorder="1"/>
    <xf numFmtId="0" fontId="13" fillId="0" borderId="2" xfId="5" applyFont="1" applyBorder="1" applyAlignment="1">
      <alignment horizontal="center"/>
    </xf>
    <xf numFmtId="0" fontId="13" fillId="0" borderId="10" xfId="5" applyFont="1" applyBorder="1"/>
    <xf numFmtId="4" fontId="13" fillId="0" borderId="13" xfId="1" applyNumberFormat="1" applyFont="1" applyBorder="1" applyAlignment="1">
      <alignment horizontal="center" vertical="center"/>
    </xf>
    <xf numFmtId="0" fontId="13" fillId="0" borderId="13" xfId="5" applyFont="1" applyBorder="1" applyAlignment="1">
      <alignment horizontal="center"/>
    </xf>
    <xf numFmtId="164" fontId="13" fillId="0" borderId="10" xfId="1" applyNumberFormat="1" applyFont="1" applyBorder="1" applyAlignment="1">
      <alignment horizontal="center"/>
    </xf>
    <xf numFmtId="0" fontId="13" fillId="0" borderId="14" xfId="5" applyFont="1" applyBorder="1"/>
    <xf numFmtId="4" fontId="13" fillId="0" borderId="0" xfId="1" applyNumberFormat="1" applyFont="1" applyBorder="1" applyAlignment="1">
      <alignment horizontal="center" vertical="center"/>
    </xf>
    <xf numFmtId="164" fontId="13" fillId="0" borderId="9" xfId="1" applyNumberFormat="1" applyFont="1" applyBorder="1" applyAlignment="1">
      <alignment horizontal="center"/>
    </xf>
    <xf numFmtId="0" fontId="13" fillId="0" borderId="0" xfId="5" applyFont="1" applyAlignment="1">
      <alignment horizontal="right"/>
    </xf>
    <xf numFmtId="4" fontId="4" fillId="0" borderId="0" xfId="1" applyNumberFormat="1" applyFont="1" applyBorder="1" applyAlignment="1">
      <alignment horizontal="center" vertical="center"/>
    </xf>
    <xf numFmtId="43" fontId="13" fillId="0" borderId="0" xfId="5" applyNumberFormat="1" applyFont="1"/>
    <xf numFmtId="0" fontId="13" fillId="0" borderId="6" xfId="5" applyFont="1" applyBorder="1" applyAlignment="1">
      <alignment horizontal="center"/>
    </xf>
    <xf numFmtId="0" fontId="13" fillId="0" borderId="1" xfId="5" applyFont="1" applyBorder="1"/>
    <xf numFmtId="4" fontId="13" fillId="0" borderId="1" xfId="1" applyNumberFormat="1" applyFont="1" applyBorder="1" applyAlignment="1">
      <alignment horizontal="center" vertical="center"/>
    </xf>
    <xf numFmtId="0" fontId="13" fillId="0" borderId="1" xfId="5" applyFont="1" applyBorder="1" applyAlignment="1">
      <alignment horizontal="center"/>
    </xf>
    <xf numFmtId="164" fontId="13" fillId="0" borderId="11" xfId="1" applyNumberFormat="1" applyFont="1" applyBorder="1" applyAlignment="1">
      <alignment horizontal="center"/>
    </xf>
    <xf numFmtId="0" fontId="13" fillId="0" borderId="15" xfId="5" applyFont="1" applyBorder="1"/>
    <xf numFmtId="164" fontId="13" fillId="0" borderId="0" xfId="1" applyNumberFormat="1" applyFont="1" applyBorder="1" applyAlignment="1">
      <alignment horizontal="center"/>
    </xf>
    <xf numFmtId="43" fontId="13" fillId="0" borderId="0" xfId="1" applyFont="1"/>
    <xf numFmtId="2" fontId="13" fillId="0" borderId="0" xfId="1" applyNumberFormat="1" applyFont="1" applyAlignment="1">
      <alignment horizontal="center" vertical="center" wrapText="1"/>
    </xf>
    <xf numFmtId="0" fontId="12" fillId="0" borderId="0" xfId="5"/>
    <xf numFmtId="0" fontId="14" fillId="0" borderId="0" xfId="7" applyFont="1" applyBorder="1" applyAlignment="1">
      <alignment vertical="center"/>
    </xf>
    <xf numFmtId="0" fontId="14" fillId="2" borderId="10" xfId="7" applyFont="1" applyFill="1" applyBorder="1" applyAlignment="1">
      <alignment vertical="center"/>
    </xf>
    <xf numFmtId="0" fontId="14" fillId="2" borderId="14" xfId="7" applyFont="1" applyFill="1" applyBorder="1" applyAlignment="1">
      <alignment horizontal="centerContinuous" vertical="center"/>
    </xf>
    <xf numFmtId="0" fontId="14" fillId="2" borderId="11" xfId="7" applyFont="1" applyFill="1" applyBorder="1" applyAlignment="1">
      <alignment vertical="center"/>
    </xf>
    <xf numFmtId="0" fontId="14" fillId="2" borderId="15" xfId="7" applyFont="1" applyFill="1" applyBorder="1" applyAlignment="1">
      <alignment horizontal="center" vertical="center"/>
    </xf>
    <xf numFmtId="0" fontId="14" fillId="6" borderId="0" xfId="7" applyFont="1" applyFill="1" applyBorder="1" applyAlignment="1">
      <alignment vertical="center"/>
    </xf>
    <xf numFmtId="0" fontId="13" fillId="0" borderId="2" xfId="7" applyFont="1" applyBorder="1" applyAlignment="1">
      <alignment horizontal="center" vertical="center"/>
    </xf>
    <xf numFmtId="0" fontId="13" fillId="0" borderId="9" xfId="7" applyFont="1" applyBorder="1" applyAlignment="1">
      <alignment horizontal="right" vertical="center"/>
    </xf>
    <xf numFmtId="0" fontId="13" fillId="0" borderId="0" xfId="7" applyFont="1" applyBorder="1" applyAlignment="1">
      <alignment horizontal="left" vertical="center"/>
    </xf>
    <xf numFmtId="164" fontId="13" fillId="0" borderId="12" xfId="6" applyNumberFormat="1" applyFont="1" applyBorder="1" applyAlignment="1">
      <alignment horizontal="right" vertical="center"/>
    </xf>
    <xf numFmtId="164" fontId="13" fillId="0" borderId="9" xfId="7" applyNumberFormat="1" applyFont="1" applyBorder="1" applyAlignment="1">
      <alignment horizontal="right" vertical="center"/>
    </xf>
    <xf numFmtId="164" fontId="13" fillId="0" borderId="0" xfId="7" applyNumberFormat="1" applyFont="1" applyBorder="1" applyAlignment="1">
      <alignment horizontal="right" vertical="center"/>
    </xf>
    <xf numFmtId="164" fontId="13" fillId="0" borderId="12" xfId="7" applyNumberFormat="1" applyFont="1" applyBorder="1" applyAlignment="1">
      <alignment horizontal="right" vertical="center"/>
    </xf>
    <xf numFmtId="0" fontId="13" fillId="0" borderId="0" xfId="7" applyFont="1" applyBorder="1" applyAlignment="1">
      <alignment horizontal="right" vertical="center"/>
    </xf>
    <xf numFmtId="0" fontId="13" fillId="0" borderId="8" xfId="7" applyFont="1" applyBorder="1" applyAlignment="1">
      <alignment horizontal="center" vertical="center"/>
    </xf>
    <xf numFmtId="164" fontId="13" fillId="0" borderId="12" xfId="6" applyNumberFormat="1" applyFont="1" applyBorder="1" applyAlignment="1">
      <alignment horizontal="right" vertical="center" wrapText="1"/>
    </xf>
    <xf numFmtId="0" fontId="13" fillId="0" borderId="6" xfId="7" applyFont="1" applyBorder="1" applyAlignment="1">
      <alignment horizontal="center" vertical="center"/>
    </xf>
    <xf numFmtId="0" fontId="13" fillId="0" borderId="9" xfId="8" applyFont="1" applyBorder="1" applyAlignment="1">
      <alignment horizontal="right" vertical="center"/>
    </xf>
    <xf numFmtId="0" fontId="13" fillId="0" borderId="0" xfId="8" applyFont="1" applyAlignment="1">
      <alignment horizontal="left" vertical="center"/>
    </xf>
    <xf numFmtId="43" fontId="13" fillId="0" borderId="0" xfId="1" applyFont="1" applyBorder="1" applyAlignment="1">
      <alignment horizontal="right" vertical="center"/>
    </xf>
    <xf numFmtId="164" fontId="13" fillId="0" borderId="0" xfId="8" applyNumberFormat="1" applyFont="1" applyAlignment="1">
      <alignment horizontal="right" vertical="center"/>
    </xf>
    <xf numFmtId="164" fontId="13" fillId="0" borderId="12" xfId="8" applyNumberFormat="1" applyFont="1" applyBorder="1" applyAlignment="1">
      <alignment horizontal="right" vertical="center"/>
    </xf>
    <xf numFmtId="0" fontId="13" fillId="0" borderId="0" xfId="8" applyFont="1" applyAlignment="1">
      <alignment horizontal="right" vertical="center"/>
    </xf>
    <xf numFmtId="164" fontId="14" fillId="6" borderId="3" xfId="7" applyNumberFormat="1" applyFont="1" applyFill="1" applyBorder="1" applyAlignment="1">
      <alignment horizontal="right" vertical="center"/>
    </xf>
    <xf numFmtId="164" fontId="14" fillId="6" borderId="4" xfId="7" applyNumberFormat="1" applyFont="1" applyFill="1" applyBorder="1" applyAlignment="1">
      <alignment horizontal="right" vertical="center"/>
    </xf>
    <xf numFmtId="164" fontId="14" fillId="6" borderId="5" xfId="7" applyNumberFormat="1" applyFont="1" applyFill="1" applyBorder="1" applyAlignment="1">
      <alignment horizontal="right" vertical="center"/>
    </xf>
    <xf numFmtId="0" fontId="13" fillId="0" borderId="0" xfId="10" applyFont="1"/>
    <xf numFmtId="0" fontId="13" fillId="0" borderId="0" xfId="7" applyFont="1" applyBorder="1" applyAlignment="1">
      <alignment vertical="center"/>
    </xf>
    <xf numFmtId="0" fontId="4" fillId="0" borderId="8" xfId="0" applyFont="1" applyBorder="1"/>
    <xf numFmtId="4" fontId="4" fillId="0" borderId="0" xfId="0" applyNumberFormat="1" applyFont="1" applyAlignment="1">
      <alignment horizontal="center"/>
    </xf>
    <xf numFmtId="4" fontId="4" fillId="0" borderId="2" xfId="0" applyNumberFormat="1" applyFont="1" applyBorder="1" applyAlignment="1">
      <alignment horizontal="center"/>
    </xf>
    <xf numFmtId="2" fontId="4" fillId="0" borderId="2" xfId="0" applyNumberFormat="1" applyFont="1" applyBorder="1"/>
    <xf numFmtId="2" fontId="4" fillId="0" borderId="8" xfId="0" applyNumberFormat="1" applyFont="1" applyBorder="1"/>
    <xf numFmtId="2" fontId="4" fillId="0" borderId="0" xfId="0" applyNumberFormat="1" applyFont="1"/>
    <xf numFmtId="4" fontId="5" fillId="0" borderId="4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4" fillId="0" borderId="6" xfId="0" applyFont="1" applyBorder="1"/>
    <xf numFmtId="0" fontId="5" fillId="0" borderId="4" xfId="0" applyFont="1" applyBorder="1"/>
    <xf numFmtId="0" fontId="5" fillId="0" borderId="5" xfId="0" applyFont="1" applyBorder="1"/>
    <xf numFmtId="165" fontId="4" fillId="0" borderId="8" xfId="0" applyNumberFormat="1" applyFont="1" applyBorder="1" applyAlignment="1">
      <alignment horizontal="center" vertical="center"/>
    </xf>
    <xf numFmtId="0" fontId="14" fillId="0" borderId="3" xfId="10" applyFont="1" applyBorder="1" applyAlignment="1">
      <alignment horizontal="center" vertical="center"/>
    </xf>
    <xf numFmtId="0" fontId="14" fillId="6" borderId="7" xfId="1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left" indent="1"/>
    </xf>
    <xf numFmtId="2" fontId="9" fillId="0" borderId="0" xfId="0" applyNumberFormat="1" applyFont="1"/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8" fillId="0" borderId="0" xfId="1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43" fontId="5" fillId="2" borderId="3" xfId="3" applyFont="1" applyFill="1" applyBorder="1" applyAlignment="1">
      <alignment horizontal="center"/>
    </xf>
    <xf numFmtId="43" fontId="5" fillId="2" borderId="4" xfId="3" applyFont="1" applyFill="1" applyBorder="1" applyAlignment="1">
      <alignment horizontal="center"/>
    </xf>
    <xf numFmtId="43" fontId="5" fillId="2" borderId="5" xfId="3" applyFont="1" applyFill="1" applyBorder="1" applyAlignment="1">
      <alignment horizontal="center"/>
    </xf>
    <xf numFmtId="0" fontId="5" fillId="0" borderId="0" xfId="2" applyFont="1" applyAlignment="1">
      <alignment horizontal="left"/>
    </xf>
    <xf numFmtId="0" fontId="7" fillId="5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4" fillId="0" borderId="0" xfId="5" applyFont="1" applyAlignment="1">
      <alignment horizontal="left"/>
    </xf>
    <xf numFmtId="0" fontId="13" fillId="0" borderId="0" xfId="5" applyFont="1" applyAlignment="1">
      <alignment horizontal="left"/>
    </xf>
    <xf numFmtId="0" fontId="14" fillId="6" borderId="3" xfId="7" applyFont="1" applyFill="1" applyBorder="1" applyAlignment="1">
      <alignment horizontal="center" vertical="center"/>
    </xf>
    <xf numFmtId="0" fontId="14" fillId="6" borderId="4" xfId="7" applyFont="1" applyFill="1" applyBorder="1" applyAlignment="1">
      <alignment horizontal="center" vertical="center"/>
    </xf>
    <xf numFmtId="0" fontId="14" fillId="6" borderId="5" xfId="7" applyFont="1" applyFill="1" applyBorder="1" applyAlignment="1">
      <alignment horizontal="center" vertical="center"/>
    </xf>
    <xf numFmtId="0" fontId="14" fillId="0" borderId="13" xfId="9" applyFont="1" applyBorder="1" applyAlignment="1">
      <alignment horizontal="left" vertical="center"/>
    </xf>
    <xf numFmtId="0" fontId="14" fillId="2" borderId="2" xfId="7" applyFont="1" applyFill="1" applyBorder="1" applyAlignment="1">
      <alignment horizontal="center" vertical="center"/>
    </xf>
    <xf numFmtId="0" fontId="14" fillId="2" borderId="6" xfId="7" applyFont="1" applyFill="1" applyBorder="1" applyAlignment="1">
      <alignment horizontal="center" vertical="center"/>
    </xf>
    <xf numFmtId="0" fontId="14" fillId="2" borderId="13" xfId="7" applyFont="1" applyFill="1" applyBorder="1" applyAlignment="1">
      <alignment horizontal="center" vertical="center"/>
    </xf>
    <xf numFmtId="0" fontId="14" fillId="2" borderId="1" xfId="7" applyFont="1" applyFill="1" applyBorder="1" applyAlignment="1">
      <alignment horizontal="center" vertical="center"/>
    </xf>
    <xf numFmtId="1" fontId="14" fillId="2" borderId="3" xfId="6" applyNumberFormat="1" applyFont="1" applyFill="1" applyBorder="1" applyAlignment="1" applyProtection="1">
      <alignment horizontal="center" vertical="center"/>
    </xf>
    <xf numFmtId="1" fontId="14" fillId="2" borderId="4" xfId="6" applyNumberFormat="1" applyFont="1" applyFill="1" applyBorder="1" applyAlignment="1" applyProtection="1">
      <alignment horizontal="center" vertical="center"/>
    </xf>
    <xf numFmtId="1" fontId="14" fillId="2" borderId="5" xfId="6" applyNumberFormat="1" applyFont="1" applyFill="1" applyBorder="1" applyAlignment="1" applyProtection="1">
      <alignment horizontal="center" vertical="center"/>
    </xf>
    <xf numFmtId="43" fontId="14" fillId="2" borderId="3" xfId="6" applyFont="1" applyFill="1" applyBorder="1" applyAlignment="1" applyProtection="1">
      <alignment horizontal="center" vertical="center" wrapText="1"/>
    </xf>
    <xf numFmtId="43" fontId="14" fillId="2" borderId="4" xfId="6" applyFont="1" applyFill="1" applyBorder="1" applyAlignment="1" applyProtection="1">
      <alignment horizontal="center" vertical="center"/>
    </xf>
    <xf numFmtId="2" fontId="14" fillId="2" borderId="3" xfId="6" applyNumberFormat="1" applyFont="1" applyFill="1" applyBorder="1" applyAlignment="1" applyProtection="1">
      <alignment horizontal="center" vertical="center" wrapText="1"/>
    </xf>
    <xf numFmtId="2" fontId="14" fillId="2" borderId="5" xfId="6" applyNumberFormat="1" applyFont="1" applyFill="1" applyBorder="1" applyAlignment="1" applyProtection="1">
      <alignment horizontal="center" vertical="center"/>
    </xf>
    <xf numFmtId="0" fontId="14" fillId="0" borderId="0" xfId="1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16" fillId="7" borderId="1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/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2" applyFont="1" applyAlignment="1">
      <alignment horizontal="left"/>
    </xf>
    <xf numFmtId="0" fontId="7" fillId="0" borderId="0" xfId="0" applyFont="1" applyAlignment="1"/>
    <xf numFmtId="0" fontId="10" fillId="0" borderId="0" xfId="5" applyFont="1" applyAlignment="1">
      <alignment horizontal="left"/>
    </xf>
    <xf numFmtId="2" fontId="10" fillId="0" borderId="0" xfId="6" applyNumberFormat="1" applyFont="1" applyBorder="1" applyAlignment="1" applyProtection="1">
      <alignment horizontal="left" vertical="center"/>
    </xf>
  </cellXfs>
  <cellStyles count="12">
    <cellStyle name="Hyperlink" xfId="11" builtinId="8"/>
    <cellStyle name="Normal 5" xfId="4" xr:uid="{CD0B5D1C-ACA0-4487-9729-A2886591B470}"/>
    <cellStyle name="Normal_3Environment-50" xfId="8" xr:uid="{7E039BF1-9E29-4B05-BA33-45870E442CF5}"/>
    <cellStyle name="เครื่องหมายจุลภาค 11" xfId="3" xr:uid="{1068BD9C-E0FD-4A9F-B188-05998A2B8C7A}"/>
    <cellStyle name="เครื่องหมายจุลภาค 7 4" xfId="6" xr:uid="{8CB2978A-C06A-438B-9E1D-4B5D683F5FBD}"/>
    <cellStyle name="จุลภาค" xfId="1" builtinId="3"/>
    <cellStyle name="ปกติ" xfId="0" builtinId="0"/>
    <cellStyle name="ปกติ 18" xfId="9" xr:uid="{6D62B2EB-05E7-465D-9FF2-427780A59F03}"/>
    <cellStyle name="ปกติ 2" xfId="5" xr:uid="{EBCFEBED-3088-4EA4-B7E8-BC16CC2CC5D4}"/>
    <cellStyle name="ปกติ 4" xfId="2" xr:uid="{08EB88CE-2FC3-4654-9CF8-39E3EC30B02A}"/>
    <cellStyle name="ปกติ_06_Environment 2" xfId="7" xr:uid="{E87B100F-54D2-45E4-8675-9757A69AF2FE}"/>
    <cellStyle name="ปกติ_สวน_03_environment 54 (6 Months )" xfId="10" xr:uid="{0BC7F5B2-F645-481A-9C70-14D24FA085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/>
              <a:t>เปรียบเทียบปริมาณน้ำฝนของกรุงเทพมหานคร พ.ศ. 25</a:t>
            </a:r>
            <a:r>
              <a:rPr lang="en-US" sz="2000"/>
              <a:t>61</a:t>
            </a:r>
            <a:r>
              <a:rPr lang="th-TH" sz="2000"/>
              <a:t>-256</a:t>
            </a:r>
            <a:r>
              <a:rPr lang="en-US" sz="2000"/>
              <a:t>6</a:t>
            </a:r>
            <a:endParaRPr lang="th-TH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'T10-1'!$B$4</c:f>
              <c:strCache>
                <c:ptCount val="1"/>
                <c:pt idx="0">
                  <c:v>2561</c:v>
                </c:pt>
              </c:strCache>
            </c:strRef>
          </c:tx>
          <c:spPr>
            <a:pattFill prst="pct30">
              <a:fgClr>
                <a:schemeClr val="accent4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2"/>
              </a:solidFill>
            </a:ln>
            <a:effectLst/>
          </c:spPr>
          <c:invertIfNegative val="0"/>
          <c:cat>
            <c:strRef>
              <c:f>'T10-1'!$A$5:$A$16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'T10-1'!$B$5:$B$16</c:f>
              <c:numCache>
                <c:formatCode>#,##0.00_ ;\-#,##0.00\ </c:formatCode>
                <c:ptCount val="12"/>
                <c:pt idx="0">
                  <c:v>66.5</c:v>
                </c:pt>
                <c:pt idx="1">
                  <c:v>18.5</c:v>
                </c:pt>
                <c:pt idx="2">
                  <c:v>78.5</c:v>
                </c:pt>
                <c:pt idx="3">
                  <c:v>267.5</c:v>
                </c:pt>
                <c:pt idx="4">
                  <c:v>177.5</c:v>
                </c:pt>
                <c:pt idx="5">
                  <c:v>146</c:v>
                </c:pt>
                <c:pt idx="6">
                  <c:v>161</c:v>
                </c:pt>
                <c:pt idx="7">
                  <c:v>206</c:v>
                </c:pt>
                <c:pt idx="8">
                  <c:v>445.5</c:v>
                </c:pt>
                <c:pt idx="9">
                  <c:v>247</c:v>
                </c:pt>
                <c:pt idx="10">
                  <c:v>16</c:v>
                </c:pt>
                <c:pt idx="1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3-4D58-A31E-C29B6C5A4099}"/>
            </c:ext>
          </c:extLst>
        </c:ser>
        <c:ser>
          <c:idx val="1"/>
          <c:order val="1"/>
          <c:tx>
            <c:strRef>
              <c:f>'T10-1'!$C$4</c:f>
              <c:strCache>
                <c:ptCount val="1"/>
                <c:pt idx="0">
                  <c:v>2562</c:v>
                </c:pt>
              </c:strCache>
            </c:strRef>
          </c:tx>
          <c:spPr>
            <a:pattFill prst="wdUpDiag">
              <a:fgClr>
                <a:srgbClr val="C00000"/>
              </a:fgClr>
              <a:bgClr>
                <a:schemeClr val="bg1"/>
              </a:bgClr>
            </a:patt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'T10-1'!$A$5:$A$16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'T10-1'!$C$5:$C$16</c:f>
              <c:numCache>
                <c:formatCode>#,##0.00_ ;\-#,##0.00\ </c:formatCode>
                <c:ptCount val="12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98</c:v>
                </c:pt>
                <c:pt idx="5">
                  <c:v>235</c:v>
                </c:pt>
                <c:pt idx="6">
                  <c:v>117</c:v>
                </c:pt>
                <c:pt idx="7">
                  <c:v>88.5</c:v>
                </c:pt>
                <c:pt idx="8">
                  <c:v>280</c:v>
                </c:pt>
                <c:pt idx="9">
                  <c:v>104</c:v>
                </c:pt>
                <c:pt idx="10">
                  <c:v>61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53-4D58-A31E-C29B6C5A4099}"/>
            </c:ext>
          </c:extLst>
        </c:ser>
        <c:ser>
          <c:idx val="2"/>
          <c:order val="2"/>
          <c:tx>
            <c:strRef>
              <c:f>'T10-1'!$D$4</c:f>
              <c:strCache>
                <c:ptCount val="1"/>
                <c:pt idx="0">
                  <c:v>2563</c:v>
                </c:pt>
              </c:strCache>
            </c:strRef>
          </c:tx>
          <c:spPr>
            <a:pattFill prst="lgCheck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accent3"/>
              </a:solidFill>
            </a:ln>
            <a:effectLst/>
          </c:spPr>
          <c:invertIfNegative val="0"/>
          <c:cat>
            <c:strRef>
              <c:f>'T10-1'!$A$5:$A$16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'T10-1'!$D$5:$D$16</c:f>
              <c:numCache>
                <c:formatCode>#,##0.00_ ;\-#,##0.00\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85</c:v>
                </c:pt>
                <c:pt idx="4">
                  <c:v>121.5</c:v>
                </c:pt>
                <c:pt idx="5">
                  <c:v>189</c:v>
                </c:pt>
                <c:pt idx="6">
                  <c:v>330.5</c:v>
                </c:pt>
                <c:pt idx="7">
                  <c:v>224</c:v>
                </c:pt>
                <c:pt idx="8">
                  <c:v>365</c:v>
                </c:pt>
                <c:pt idx="9">
                  <c:v>331.5</c:v>
                </c:pt>
                <c:pt idx="10">
                  <c:v>56.5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53-4D58-A31E-C29B6C5A4099}"/>
            </c:ext>
          </c:extLst>
        </c:ser>
        <c:ser>
          <c:idx val="3"/>
          <c:order val="3"/>
          <c:tx>
            <c:strRef>
              <c:f>'T10-1'!$E$4</c:f>
              <c:strCache>
                <c:ptCount val="1"/>
                <c:pt idx="0">
                  <c:v>2564</c:v>
                </c:pt>
              </c:strCache>
            </c:strRef>
          </c:tx>
          <c:spPr>
            <a:pattFill prst="horzBrick">
              <a:fgClr>
                <a:srgbClr val="7030A0"/>
              </a:fgClr>
              <a:bgClr>
                <a:schemeClr val="bg1"/>
              </a:bgClr>
            </a:pattFill>
            <a:ln>
              <a:solidFill>
                <a:schemeClr val="accent4"/>
              </a:solidFill>
            </a:ln>
            <a:effectLst/>
          </c:spPr>
          <c:invertIfNegative val="0"/>
          <c:cat>
            <c:strRef>
              <c:f>'T10-1'!$A$5:$A$16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'T10-1'!$E$5:$E$16</c:f>
              <c:numCache>
                <c:formatCode>#,##0.00_ ;\-#,##0.00\ </c:formatCode>
                <c:ptCount val="12"/>
                <c:pt idx="0">
                  <c:v>0</c:v>
                </c:pt>
                <c:pt idx="1">
                  <c:v>22</c:v>
                </c:pt>
                <c:pt idx="2">
                  <c:v>7</c:v>
                </c:pt>
                <c:pt idx="3">
                  <c:v>233</c:v>
                </c:pt>
                <c:pt idx="4">
                  <c:v>233.5</c:v>
                </c:pt>
                <c:pt idx="5">
                  <c:v>29</c:v>
                </c:pt>
                <c:pt idx="6">
                  <c:v>350</c:v>
                </c:pt>
                <c:pt idx="7">
                  <c:v>393</c:v>
                </c:pt>
                <c:pt idx="8">
                  <c:v>288.5</c:v>
                </c:pt>
                <c:pt idx="9">
                  <c:v>279.5</c:v>
                </c:pt>
                <c:pt idx="10">
                  <c:v>72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53-4D58-A31E-C29B6C5A4099}"/>
            </c:ext>
          </c:extLst>
        </c:ser>
        <c:ser>
          <c:idx val="4"/>
          <c:order val="4"/>
          <c:tx>
            <c:strRef>
              <c:f>'T10-1'!$F$4</c:f>
              <c:strCache>
                <c:ptCount val="1"/>
                <c:pt idx="0">
                  <c:v>2565</c:v>
                </c:pt>
              </c:strCache>
            </c:strRef>
          </c:tx>
          <c:spPr>
            <a:pattFill prst="sphere">
              <a:fgClr>
                <a:srgbClr val="00B0F0"/>
              </a:fgClr>
              <a:bgClr>
                <a:schemeClr val="tx1"/>
              </a:bgClr>
            </a:pattFill>
            <a:ln>
              <a:noFill/>
            </a:ln>
            <a:effectLst>
              <a:outerShdw dist="63500" sx="1000" sy="1000" algn="ctr" rotWithShape="0">
                <a:srgbClr val="000000"/>
              </a:outerShdw>
            </a:effectLst>
          </c:spPr>
          <c:invertIfNegative val="0"/>
          <c:cat>
            <c:strRef>
              <c:f>'T10-1'!$A$5:$A$16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'T10-1'!$F$5:$F$16</c:f>
              <c:numCache>
                <c:formatCode>#,##0.00_ ;\-#,##0.00\ </c:formatCode>
                <c:ptCount val="12"/>
                <c:pt idx="0">
                  <c:v>14</c:v>
                </c:pt>
                <c:pt idx="1">
                  <c:v>51.5</c:v>
                </c:pt>
                <c:pt idx="2">
                  <c:v>75.5</c:v>
                </c:pt>
                <c:pt idx="3">
                  <c:v>24</c:v>
                </c:pt>
                <c:pt idx="4">
                  <c:v>176</c:v>
                </c:pt>
                <c:pt idx="5">
                  <c:v>223</c:v>
                </c:pt>
                <c:pt idx="6">
                  <c:v>285</c:v>
                </c:pt>
                <c:pt idx="7">
                  <c:v>329</c:v>
                </c:pt>
                <c:pt idx="8">
                  <c:v>801.5</c:v>
                </c:pt>
                <c:pt idx="9">
                  <c:v>191.5</c:v>
                </c:pt>
                <c:pt idx="10">
                  <c:v>167.5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53-4D58-A31E-C29B6C5A4099}"/>
            </c:ext>
          </c:extLst>
        </c:ser>
        <c:ser>
          <c:idx val="5"/>
          <c:order val="5"/>
          <c:tx>
            <c:strRef>
              <c:f>'T10-1'!$G$4</c:f>
              <c:strCache>
                <c:ptCount val="1"/>
                <c:pt idx="0">
                  <c:v>2566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'T10-1'!$A$5:$A$16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'T10-1'!$G$5:$G$16</c:f>
              <c:numCache>
                <c:formatCode>#,##0.00_ ;\-#,##0.00\ </c:formatCode>
                <c:ptCount val="12"/>
                <c:pt idx="0">
                  <c:v>0</c:v>
                </c:pt>
                <c:pt idx="1">
                  <c:v>77.5</c:v>
                </c:pt>
                <c:pt idx="2">
                  <c:v>15.5</c:v>
                </c:pt>
                <c:pt idx="3">
                  <c:v>64.5</c:v>
                </c:pt>
                <c:pt idx="4">
                  <c:v>149</c:v>
                </c:pt>
                <c:pt idx="5">
                  <c:v>72.5</c:v>
                </c:pt>
                <c:pt idx="6">
                  <c:v>281</c:v>
                </c:pt>
                <c:pt idx="7">
                  <c:v>224</c:v>
                </c:pt>
                <c:pt idx="8">
                  <c:v>400.5</c:v>
                </c:pt>
                <c:pt idx="9">
                  <c:v>253.5</c:v>
                </c:pt>
                <c:pt idx="10">
                  <c:v>117.5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53-4D58-A31E-C29B6C5A4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570656"/>
        <c:axId val="1178563584"/>
      </c:barChart>
      <c:catAx>
        <c:axId val="1178570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sz="1400"/>
                  <a:t>เดือน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178563584"/>
        <c:crosses val="autoZero"/>
        <c:auto val="1"/>
        <c:lblAlgn val="ctr"/>
        <c:lblOffset val="100"/>
        <c:noMultiLvlLbl val="0"/>
      </c:catAx>
      <c:valAx>
        <c:axId val="117856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sz="1400"/>
                  <a:t>ปริมาณน้ำฝน (มิลลิเมตร)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#,##0.00_ ;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17857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จำนวนสถิติน้ำท่วมขังบนถนนในพื้นที่กรุงเทพมหานคร ประจำปี พ.ศ. </a:t>
            </a:r>
            <a:r>
              <a:rPr lang="en-US"/>
              <a:t>2566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'G10-2'!$A$3</c:f>
              <c:strCache>
                <c:ptCount val="1"/>
                <c:pt idx="0">
                  <c:v>กลุ่มกรุงเทพกลาง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'G10-2'!$B$1:$G$2</c15:sqref>
                  </c15:fullRef>
                  <c15:levelRef>
                    <c15:sqref>'G10-2'!$B$2:$G$2</c15:sqref>
                  </c15:levelRef>
                </c:ext>
              </c:extLst>
              <c:f>'G10-2'!$B$2:$G$2</c:f>
              <c:strCache>
                <c:ptCount val="6"/>
                <c:pt idx="0">
                  <c:v>จำนวนถนน (เส้นทาง)</c:v>
                </c:pt>
                <c:pt idx="1">
                  <c:v>จำนวนจุด (จุด)</c:v>
                </c:pt>
                <c:pt idx="2">
                  <c:v>จำนวนครั้ง (ครั้ง)</c:v>
                </c:pt>
                <c:pt idx="3">
                  <c:v>ค่าเฉลี่ย</c:v>
                </c:pt>
                <c:pt idx="4">
                  <c:v>ค่าสูงสุด</c:v>
                </c:pt>
                <c:pt idx="5">
                  <c:v>ค่าต่ำสุด</c:v>
                </c:pt>
              </c:strCache>
            </c:strRef>
          </c:cat>
          <c:val>
            <c:numRef>
              <c:f>'G10-2'!$B$3:$G$3</c:f>
              <c:numCache>
                <c:formatCode>General</c:formatCode>
                <c:ptCount val="6"/>
                <c:pt idx="0">
                  <c:v>31</c:v>
                </c:pt>
                <c:pt idx="1">
                  <c:v>60</c:v>
                </c:pt>
                <c:pt idx="2">
                  <c:v>75</c:v>
                </c:pt>
                <c:pt idx="3" formatCode="0.00">
                  <c:v>16.575342465753426</c:v>
                </c:pt>
                <c:pt idx="4">
                  <c:v>30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4-4467-BB20-2A878C33CDA1}"/>
            </c:ext>
          </c:extLst>
        </c:ser>
        <c:ser>
          <c:idx val="1"/>
          <c:order val="1"/>
          <c:tx>
            <c:strRef>
              <c:f>'G10-2'!$A$4</c:f>
              <c:strCache>
                <c:ptCount val="1"/>
                <c:pt idx="0">
                  <c:v>กลุ่มกรุงเทพใต้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'G10-2'!$B$1:$G$2</c15:sqref>
                  </c15:fullRef>
                  <c15:levelRef>
                    <c15:sqref>'G10-2'!$B$2:$G$2</c15:sqref>
                  </c15:levelRef>
                </c:ext>
              </c:extLst>
              <c:f>'G10-2'!$B$2:$G$2</c:f>
              <c:strCache>
                <c:ptCount val="6"/>
                <c:pt idx="0">
                  <c:v>จำนวนถนน (เส้นทาง)</c:v>
                </c:pt>
                <c:pt idx="1">
                  <c:v>จำนวนจุด (จุด)</c:v>
                </c:pt>
                <c:pt idx="2">
                  <c:v>จำนวนครั้ง (ครั้ง)</c:v>
                </c:pt>
                <c:pt idx="3">
                  <c:v>ค่าเฉลี่ย</c:v>
                </c:pt>
                <c:pt idx="4">
                  <c:v>ค่าสูงสุด</c:v>
                </c:pt>
                <c:pt idx="5">
                  <c:v>ค่าต่ำสุด</c:v>
                </c:pt>
              </c:strCache>
            </c:strRef>
          </c:cat>
          <c:val>
            <c:numRef>
              <c:f>'G10-2'!$B$4:$G$4</c:f>
              <c:numCache>
                <c:formatCode>General</c:formatCode>
                <c:ptCount val="6"/>
                <c:pt idx="0">
                  <c:v>27</c:v>
                </c:pt>
                <c:pt idx="1">
                  <c:v>68</c:v>
                </c:pt>
                <c:pt idx="2">
                  <c:v>82</c:v>
                </c:pt>
                <c:pt idx="3" formatCode="0.00">
                  <c:v>17.531645569620252</c:v>
                </c:pt>
                <c:pt idx="4">
                  <c:v>50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64-4467-BB20-2A878C33CDA1}"/>
            </c:ext>
          </c:extLst>
        </c:ser>
        <c:ser>
          <c:idx val="2"/>
          <c:order val="2"/>
          <c:tx>
            <c:strRef>
              <c:f>'G10-2'!$A$5</c:f>
              <c:strCache>
                <c:ptCount val="1"/>
                <c:pt idx="0">
                  <c:v>กลุ่มกรุงเทพเหนือ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'G10-2'!$B$1:$G$2</c15:sqref>
                  </c15:fullRef>
                  <c15:levelRef>
                    <c15:sqref>'G10-2'!$B$2:$G$2</c15:sqref>
                  </c15:levelRef>
                </c:ext>
              </c:extLst>
              <c:f>'G10-2'!$B$2:$G$2</c:f>
              <c:strCache>
                <c:ptCount val="6"/>
                <c:pt idx="0">
                  <c:v>จำนวนถนน (เส้นทาง)</c:v>
                </c:pt>
                <c:pt idx="1">
                  <c:v>จำนวนจุด (จุด)</c:v>
                </c:pt>
                <c:pt idx="2">
                  <c:v>จำนวนครั้ง (ครั้ง)</c:v>
                </c:pt>
                <c:pt idx="3">
                  <c:v>ค่าเฉลี่ย</c:v>
                </c:pt>
                <c:pt idx="4">
                  <c:v>ค่าสูงสุด</c:v>
                </c:pt>
                <c:pt idx="5">
                  <c:v>ค่าต่ำสุด</c:v>
                </c:pt>
              </c:strCache>
            </c:strRef>
          </c:cat>
          <c:val>
            <c:numRef>
              <c:f>'G10-2'!$B$5:$G$5</c:f>
              <c:numCache>
                <c:formatCode>General</c:formatCode>
                <c:ptCount val="6"/>
                <c:pt idx="0">
                  <c:v>15</c:v>
                </c:pt>
                <c:pt idx="1">
                  <c:v>31</c:v>
                </c:pt>
                <c:pt idx="2">
                  <c:v>52</c:v>
                </c:pt>
                <c:pt idx="3" formatCode="0.00">
                  <c:v>14.901960784313726</c:v>
                </c:pt>
                <c:pt idx="4">
                  <c:v>30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64-4467-BB20-2A878C33CDA1}"/>
            </c:ext>
          </c:extLst>
        </c:ser>
        <c:ser>
          <c:idx val="3"/>
          <c:order val="3"/>
          <c:tx>
            <c:strRef>
              <c:f>'G10-2'!$A$6</c:f>
              <c:strCache>
                <c:ptCount val="1"/>
                <c:pt idx="0">
                  <c:v>กลุ่มกรุงเทพตะวันออก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'G10-2'!$B$1:$G$2</c15:sqref>
                  </c15:fullRef>
                  <c15:levelRef>
                    <c15:sqref>'G10-2'!$B$2:$G$2</c15:sqref>
                  </c15:levelRef>
                </c:ext>
              </c:extLst>
              <c:f>'G10-2'!$B$2:$G$2</c:f>
              <c:strCache>
                <c:ptCount val="6"/>
                <c:pt idx="0">
                  <c:v>จำนวนถนน (เส้นทาง)</c:v>
                </c:pt>
                <c:pt idx="1">
                  <c:v>จำนวนจุด (จุด)</c:v>
                </c:pt>
                <c:pt idx="2">
                  <c:v>จำนวนครั้ง (ครั้ง)</c:v>
                </c:pt>
                <c:pt idx="3">
                  <c:v>ค่าเฉลี่ย</c:v>
                </c:pt>
                <c:pt idx="4">
                  <c:v>ค่าสูงสุด</c:v>
                </c:pt>
                <c:pt idx="5">
                  <c:v>ค่าต่ำสุด</c:v>
                </c:pt>
              </c:strCache>
            </c:strRef>
          </c:cat>
          <c:val>
            <c:numRef>
              <c:f>'G10-2'!$B$6:$G$6</c:f>
              <c:numCache>
                <c:formatCode>General</c:formatCode>
                <c:ptCount val="6"/>
                <c:pt idx="0">
                  <c:v>5</c:v>
                </c:pt>
                <c:pt idx="1">
                  <c:v>9</c:v>
                </c:pt>
                <c:pt idx="2">
                  <c:v>9</c:v>
                </c:pt>
                <c:pt idx="3" formatCode="0.00">
                  <c:v>16.666666666666668</c:v>
                </c:pt>
                <c:pt idx="4">
                  <c:v>30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64-4467-BB20-2A878C33CDA1}"/>
            </c:ext>
          </c:extLst>
        </c:ser>
        <c:ser>
          <c:idx val="4"/>
          <c:order val="4"/>
          <c:tx>
            <c:strRef>
              <c:f>'G10-2'!$A$7</c:f>
              <c:strCache>
                <c:ptCount val="1"/>
                <c:pt idx="0">
                  <c:v>กลุ่มกรุงธนเหนือ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'G10-2'!$B$1:$G$2</c15:sqref>
                  </c15:fullRef>
                  <c15:levelRef>
                    <c15:sqref>'G10-2'!$B$2:$G$2</c15:sqref>
                  </c15:levelRef>
                </c:ext>
              </c:extLst>
              <c:f>'G10-2'!$B$2:$G$2</c:f>
              <c:strCache>
                <c:ptCount val="6"/>
                <c:pt idx="0">
                  <c:v>จำนวนถนน (เส้นทาง)</c:v>
                </c:pt>
                <c:pt idx="1">
                  <c:v>จำนวนจุด (จุด)</c:v>
                </c:pt>
                <c:pt idx="2">
                  <c:v>จำนวนครั้ง (ครั้ง)</c:v>
                </c:pt>
                <c:pt idx="3">
                  <c:v>ค่าเฉลี่ย</c:v>
                </c:pt>
                <c:pt idx="4">
                  <c:v>ค่าสูงสุด</c:v>
                </c:pt>
                <c:pt idx="5">
                  <c:v>ค่าต่ำสุด</c:v>
                </c:pt>
              </c:strCache>
            </c:strRef>
          </c:cat>
          <c:val>
            <c:numRef>
              <c:f>'G10-2'!$B$7:$G$7</c:f>
              <c:numCache>
                <c:formatCode>General</c:formatCode>
                <c:ptCount val="6"/>
                <c:pt idx="0">
                  <c:v>7</c:v>
                </c:pt>
                <c:pt idx="1">
                  <c:v>10</c:v>
                </c:pt>
                <c:pt idx="2">
                  <c:v>12</c:v>
                </c:pt>
                <c:pt idx="3" formatCode="0.00">
                  <c:v>16.666666666666668</c:v>
                </c:pt>
                <c:pt idx="4">
                  <c:v>30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64-4467-BB20-2A878C33CDA1}"/>
            </c:ext>
          </c:extLst>
        </c:ser>
        <c:ser>
          <c:idx val="5"/>
          <c:order val="5"/>
          <c:tx>
            <c:strRef>
              <c:f>'G10-2'!$A$8</c:f>
              <c:strCache>
                <c:ptCount val="1"/>
                <c:pt idx="0">
                  <c:v>กลุ่มกรุงธนใต้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'G10-2'!$B$1:$G$2</c15:sqref>
                  </c15:fullRef>
                  <c15:levelRef>
                    <c15:sqref>'G10-2'!$B$2:$G$2</c15:sqref>
                  </c15:levelRef>
                </c:ext>
              </c:extLst>
              <c:f>'G10-2'!$B$2:$G$2</c:f>
              <c:strCache>
                <c:ptCount val="6"/>
                <c:pt idx="0">
                  <c:v>จำนวนถนน (เส้นทาง)</c:v>
                </c:pt>
                <c:pt idx="1">
                  <c:v>จำนวนจุด (จุด)</c:v>
                </c:pt>
                <c:pt idx="2">
                  <c:v>จำนวนครั้ง (ครั้ง)</c:v>
                </c:pt>
                <c:pt idx="3">
                  <c:v>ค่าเฉลี่ย</c:v>
                </c:pt>
                <c:pt idx="4">
                  <c:v>ค่าสูงสุด</c:v>
                </c:pt>
                <c:pt idx="5">
                  <c:v>ค่าต่ำสุด</c:v>
                </c:pt>
              </c:strCache>
            </c:strRef>
          </c:cat>
          <c:val>
            <c:numRef>
              <c:f>'G10-2'!$B$8:$G$8</c:f>
              <c:numCache>
                <c:formatCode>General</c:formatCode>
                <c:ptCount val="6"/>
                <c:pt idx="0">
                  <c:v>5</c:v>
                </c:pt>
                <c:pt idx="1">
                  <c:v>16</c:v>
                </c:pt>
                <c:pt idx="2">
                  <c:v>16</c:v>
                </c:pt>
                <c:pt idx="3" formatCode="0.00">
                  <c:v>14.375</c:v>
                </c:pt>
                <c:pt idx="4">
                  <c:v>20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64-4467-BB20-2A878C33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3721375"/>
        <c:axId val="1093724255"/>
      </c:barChart>
      <c:catAx>
        <c:axId val="1093721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093724255"/>
        <c:crosses val="autoZero"/>
        <c:auto val="1"/>
        <c:lblAlgn val="ctr"/>
        <c:lblOffset val="100"/>
        <c:noMultiLvlLbl val="0"/>
      </c:catAx>
      <c:valAx>
        <c:axId val="109372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093721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/>
              <a:t>ปริมาณการเก็บขนมูลฝอยของกรุงเทพมหานคร</a:t>
            </a:r>
            <a:r>
              <a:rPr lang="en-US"/>
              <a:t> </a:t>
            </a:r>
            <a:r>
              <a:rPr lang="th-TH"/>
              <a:t>(ตัน)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'T10-5'!$C$3</c:f>
              <c:strCache>
                <c:ptCount val="1"/>
                <c:pt idx="0">
                  <c:v>ปริมาณมูลฝอย (ตัน)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1">
                  <a:lumMod val="60000"/>
                  <a:lumOff val="40000"/>
                  <a:alpha val="0"/>
                </a:schemeClr>
              </a:solidFill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0"/>
            <c:dispEq val="0"/>
          </c:trendline>
          <c:cat>
            <c:numRef>
              <c:f>'T10-5'!$A$11:$A$27</c:f>
              <c:numCache>
                <c:formatCode>General</c:formatCode>
                <c:ptCount val="17"/>
                <c:pt idx="0">
                  <c:v>2550</c:v>
                </c:pt>
                <c:pt idx="1">
                  <c:v>2551</c:v>
                </c:pt>
                <c:pt idx="2">
                  <c:v>2552</c:v>
                </c:pt>
                <c:pt idx="3">
                  <c:v>2553</c:v>
                </c:pt>
                <c:pt idx="4">
                  <c:v>2554</c:v>
                </c:pt>
                <c:pt idx="5">
                  <c:v>2555</c:v>
                </c:pt>
                <c:pt idx="6">
                  <c:v>2556</c:v>
                </c:pt>
                <c:pt idx="7">
                  <c:v>2557</c:v>
                </c:pt>
                <c:pt idx="8">
                  <c:v>2558</c:v>
                </c:pt>
                <c:pt idx="9">
                  <c:v>2559</c:v>
                </c:pt>
                <c:pt idx="10">
                  <c:v>2560</c:v>
                </c:pt>
                <c:pt idx="11">
                  <c:v>2561</c:v>
                </c:pt>
                <c:pt idx="12">
                  <c:v>2562</c:v>
                </c:pt>
                <c:pt idx="13">
                  <c:v>2563</c:v>
                </c:pt>
                <c:pt idx="14">
                  <c:v>2564</c:v>
                </c:pt>
                <c:pt idx="15">
                  <c:v>2565</c:v>
                </c:pt>
                <c:pt idx="16">
                  <c:v>2566</c:v>
                </c:pt>
              </c:numCache>
            </c:numRef>
          </c:cat>
          <c:val>
            <c:numRef>
              <c:f>'T10-5'!$C$11:$C$27</c:f>
              <c:numCache>
                <c:formatCode>#,##0.00</c:formatCode>
                <c:ptCount val="17"/>
                <c:pt idx="0">
                  <c:v>3182353.67</c:v>
                </c:pt>
                <c:pt idx="1">
                  <c:v>3213592.88</c:v>
                </c:pt>
                <c:pt idx="2">
                  <c:v>3224315.58</c:v>
                </c:pt>
                <c:pt idx="3">
                  <c:v>3200822.16</c:v>
                </c:pt>
                <c:pt idx="4">
                  <c:v>3264232.92</c:v>
                </c:pt>
                <c:pt idx="5">
                  <c:v>3567672.99</c:v>
                </c:pt>
                <c:pt idx="6">
                  <c:v>3636595.33</c:v>
                </c:pt>
                <c:pt idx="7">
                  <c:v>3628028.49</c:v>
                </c:pt>
                <c:pt idx="8">
                  <c:v>3710896.71</c:v>
                </c:pt>
                <c:pt idx="9">
                  <c:v>3707659.85</c:v>
                </c:pt>
                <c:pt idx="10">
                  <c:v>3842326.77</c:v>
                </c:pt>
                <c:pt idx="11">
                  <c:v>3907625.9</c:v>
                </c:pt>
                <c:pt idx="12">
                  <c:v>3856033.78</c:v>
                </c:pt>
                <c:pt idx="13">
                  <c:v>3484250.43</c:v>
                </c:pt>
                <c:pt idx="14">
                  <c:v>3166276.27</c:v>
                </c:pt>
                <c:pt idx="15">
                  <c:v>3277468.7300000004</c:v>
                </c:pt>
                <c:pt idx="16">
                  <c:v>3202919.18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79-47C2-A332-FD4FB82EB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401119"/>
        <c:axId val="1068409023"/>
      </c:barChart>
      <c:catAx>
        <c:axId val="1068401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068409023"/>
        <c:crosses val="autoZero"/>
        <c:auto val="1"/>
        <c:lblAlgn val="ctr"/>
        <c:lblOffset val="100"/>
        <c:noMultiLvlLbl val="0"/>
      </c:catAx>
      <c:valAx>
        <c:axId val="106840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068401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59055118110236215" l="0.78740157480314965" r="0.59055118110236215" t="0.98425196850393704" header="0.31496062992125984" footer="0.31496062992125984"/>
    <c:pageSetup paperSize="9" orientation="landscape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>
              <a:defRPr>
                <a:solidFill>
                  <a:sysClr val="windowText" lastClr="000000"/>
                </a:solidFill>
                <a:latin typeface="TH SarabunPSK" panose="020B0500040200020003" pitchFamily="34" charset="-34"/>
                <a:ea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800" b="1">
                <a:solidFill>
                  <a:sysClr val="windowText" lastClr="000000"/>
                </a:solidFill>
                <a:effectLst/>
                <a:latin typeface="TH SarabunPSK" panose="020B0500040200020003" pitchFamily="34" charset="-34"/>
                <a:cs typeface="TH SarabunPSK" panose="020B0500040200020003" pitchFamily="34" charset="-34"/>
              </a:rPr>
              <a:t>จำนวนครั้งที่เกิดน้ำท่วมขังบนถนนในพื้นที่กรุงเทพมหานคร ประจำปี พ.ศ. 2566</a:t>
            </a:r>
            <a:endParaRPr lang="en-US" sz="1800">
              <a:solidFill>
                <a:sysClr val="windowText" lastClr="00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endParaRPr>
          </a:p>
        </cx:rich>
      </cx:tx>
    </cx:title>
    <cx:plotArea>
      <cx:plotAreaRegion>
        <cx:series layoutId="regionMap" uniqueId="{C7B16FA7-A3AD-48F7-B5D0-EDF8A832D670}">
          <cx:tx>
            <cx:txData>
              <cx:f/>
              <cx:v>จำนวนครั้งเกิดน้ำท่วม (ครั้ง)</cx:v>
            </cx:txData>
          </cx:tx>
          <cx:dataLabels>
            <cx:visibility seriesName="0" categoryName="0" value="0"/>
            <cx:separator>, </cx:separator>
          </cx:dataLabels>
          <cx:dataId val="0"/>
          <cx:layoutPr>
            <cx:regionLabelLayout val="bestFitOnly"/>
            <cx:geography cultureLanguage="th-TH" cultureRegion="TH" attribution="ขับเคลื่อนโดย Bing">
              <cx:geoCache provider="{E9337A44-BEBE-4D9F-B70C-5C5E7DAFC167}">
                <cx:binary>7H1bcyPbed1fOTXPaZ2+X1SWH/bubnTjThAkh/PSBV6m7/cr+ilyVCXHsfPg2CVbqnJFSrlkH5Wr
bJUc8/wb/pQsgAczQ4KYI46QSsKY5HBANPDtD92r13fde//RdffD6+h2VXzVxVFS/vC6+9Ebr6qy
H379dXnt3car8gexf12kZfq++sF1Gn+dvn/vX99+fVOsWj9xv+ZZTvz62lsV1W335o//CNLc23Sc
Xq8qP01O6ttivbgt66gqP3Ps2UNfrW5iP9H9sir864r/0Zv7b//j/d2f3N/99f3dz+/vfnt/99P7
ux/f3/3T9vff3n/7n7ePf/Xmq9uk8qv1cp3d/ujNYyFvvvr66Vh7en0VQfWqvsGbOeEHiszLmiRw
b76K0sTdPc+yPxAVTlQEWdsNN13FeMcfoNpWsdXNTXFblvjs2/+/X+Cjz7d5Oc7I/7i/u9ucnc35
+tn93d/d3/3y/u4321P2t/d3P8EL3uyf3O85p9dpnVSba+nism7G+cV2nH/eDfIP999CMEbD+ffL
lD68nKab07i0tuf968fY+OM/evIErsSTZz6Bz9PL9n2H9j/gR/RA0b/fYgUA+ubhtOyu4pFAw/Mq
qymq9vC1hx2J5QVBlPaw81LFDkHmWTnHQ8qz4l8TQH6xIxPcNw84B9uAc/7h/u5ftvyDO+zbzY31
7Z9u4XNszpFYjVWAjieUI3EcJ8qSxG6+wEgPPLcjnuMqfQhaXzDK8YD3BYO/Jlh+sHr/5f7u37bY
+6cdCI7DWyqnaRKvyfvI41VBVTV1N9wOcy/V6BCqnpVzPNw8K/41IQMmHpT0z/d3H+z7UX0gSRJ4
/Gx5Z0M8T3hJhKlTOOGDtXvMSy/S7RBA9oUcDx37sl8TNID9/7lzle+2pPHL3V18JNJgVVWQNtzw
BBayxMHPUcEmjwHxUo0OYeJZOceDxbPiXxMyvtl6M3BxcAPArQF1/M393a+3WIE3/+e7y3YclCiC
Kom8JB/iEIlVZUEWld2oOwvzhyh5CDjfK/N4IPreoV4ToP7q/u53Gxx9++P7Ozz+6e5aHglBysbx
lYCQJzwjyQKnaOyDedpzi1+k1CHE7As5HkT2Zb8mTMAtQez0j/d3/3Xjonz759s4CrETnv9v8FiO
CxFZESReVvb9VxF+LacJ0m64Hbv8Idodwsr3yjwedL53qNeEpF/tElgwVIAUDNVvd5fzOAQja6wg
qJxw0EQJGidrArc9vsczL1XvEHyelXM8yDwr/jXB5Dfb3A3QgU/6Jw8wOb4pAtHA6RX3TZGK6FmT
97yYL1DqED4OiToeRA6N8JpQ8rNNinyTvfvpQ0Icfx6ZTJABFiQJFueJtyJqkiwKMr8bbmeKXqrR
IXw8K+d44HhW/GtCxs+31gWwgBOLhArSv7/bXarjmBkF9SROVR+yuM9kU2QkUiRBPmBmXqreIZg8
K+d4MHlW/GuCyYPr9We78tev7+/+9cgwkRRUHlXpQ1btCY9IgiqKorTHIy9V7BBAnpVzPIA8K/41
AeTDHbBxV48LDRkhjgRv9ZCjKnOqJLBAz/ZrN/bO0Pz+ih2CxhMJxwPFE8GvCQ6I8u+21ebfoYC4
uyRHMigqgMDJz3ijSIuovLhXtfn9dTmEgCcSjoeAJ4JfEwI+bZiAufiH44IApkIReXU/OwauUHl5
HwQvUucQDvaFHA8K+7JfExrQgPLbbZZ0W33a9C7hz18fFxO490VF5ZD8+s4QPHEhZFZlRUXca0P5
At0OAeSQqOPB5NAIrwksP/nYsLTpYvrrbZfVUSu8nMxqsrpfw5MUThXl/WaTl2p0CB/PyjkeOJ4V
/5qQAfb4iw11bJvvjsseYA40fYgIMJ7QhiSKSH4pwm64nWP5++tyCA1PJBwPB08EvyYEfPCZEVGh
ivvj3VU5km/Jy7jUYIftF5LeT7HAiwg2uD0X80VaHYLDvpDjIWJf9msCBfxLYAFJrJ/t+lx/szUh
8DF+emSAKKqI0to+S8CgSLyy3+P6xaodQsnnBR4PMZ8f5zWhB2wJMkFrN+on+EEC48igkTV+0+/x
nV+63+gqc5tWEHGvc+ilih2CzLNyjoeUZ8W/JoAgNAOxIJ/xy22BDVTzt0dmFUETJeFwx6EkwAmR
OUS7j1vLXqrYIYA8K+d4AHlW/P9zAHmJwo/OHfeCeSoHo5wvmMqj8Cwc2oMZdZkXFF5S98LhH2/p
EGj//Iyaw5oeQtnvKfjRuXvBqXvJ9fm/fcrON9v8CEgHU5cOnmg4IS+e3oW2ZQWzKvYdWwEBMcvu
Oba/pyKHLvmnb//S6/rofZt5cd9NYno4O6/pqv/N1vmAq46bDx7JsStsHEwMDM2h2EZUkT2Dk7JD
3C7OfZFWh4CwL+TRZX3Bbf7ofVs47Mt+TaAAHDZhzLZv45+2vaa/2cY2v9xdp+NEvps2HkkR9gMb
TM6C8yHs+R5fptchfHxG2qML/gcB5TODvCbEfJIF/I4qH/zW3x4XMSjAIGZ5BjGKoPEyMLMbbkck
X6bXIcR8RtrxEPOZQV4TYoCPf/3fanswPRgVegE51CcJNUXCrHJFRd/Y48jmpRodQsmzco6Hj2fF
vyZk7Cjzu9nkR457VbR2YCLDfh1GFliR1fgHX2Wv9/hFSh1Cxr6Q48FiX/ZrwsQ32ywI0mQPjsiv
j54vQycYx2nsfpQi84rGwRl5yhYv1egQJp6VczxYPCv+NSEDUPiX+7u/3JqSI3sbisBJ8DYO5lAl
Fccwn/vh6ylAfn/FDkHjiYTjgeKJ4NcEh5/vQhdk1RHSYqbcwwot8DV+hT93F+k4AYyk8ZqmPNeB
zqN9kBX3XIw/RLtDKPlemcfDzfcO9ZqQBEsDe4Olj356f/en2wdHLvyqmEj3bPirSugYUvdT7y/V
6BBinpVzPJQ8K/41IeOvtmh4oBZ44//2gJLjUgvKdzy/8TqeBC+SJqAJcT818gU6HYLHIVHHQ8ih
EV4TSD65CzaTtWGOjp49k1DE3az98AQimBPFaqJ2YHbLS/U6hJJn5RwPIs+Kf034gElBkyFcFDyA
AwuIHLnusmlJZtlnZmpLcE2w1sxeRPNSjQ4h41k5x0PGs+JfEzI+eFnAxHblxW//0zbu/QvMpjyu
kcFcfo7nFDix2689JhEVmZW4faR8sYaHIPN5gcfDzufHeU0gAn/+/Y5YvtmkWo+NHRUTX9C0uG9+
JBnTclXtu7B5B9hdQv6leh1CzLNyjgeUZ8W/Jnx8uBPwACRz5MAYc+fgpGIC3QFiQbWG1yR1r1zz
Iq0OQWNfyPFwsS/7NYHim23y5FfbVnfcAUd2WDUW1kTaJEWeOKwyplKil5XdgeVxWeZFSh3CxL6Q
42FiX/ZrwsTPdwk1tFw+WJS/2nH6cZJo24UNeX7fkIjoG1EVHu0BjwHxUo0OYeJZOceDxbPiXxMy
gIbfbufXbWKX7UoO+MgIZY7cyayIgIF2eM0gBUlYVlEOsMeXKXkIMp+RdjzgfGaQ1wSf3f2xyY78
ZHePH4lSOJnnVG3f0qAVTRMF/qDf8f26HELGk09zPDQ8EfyaEPCTLV0gyY4fMAnqM/j96+NCQeVZ
TVXlwx3JCtKpnKTsJl89NjVfoOEhgBwSdTykHBrhNUHmm62dgSsCpAA1+PPb4xsckIfGKwcXqZNh
jGT1Ib26P233CzQ8BJlDoo4HmUMjvCbI/PXWb/3dbimyP3sgneOyjIL5m1i/XTkU74pItAFQeynX
L9DtEFgOiToeWA6N8JrAguQysiG//DCr87gwkbEAs7KZsbmLdJ8EwiJAxO4vbfgipQ7hY1/I8ZCx
L/s1YeK/b63NP26TqGgmwYdFtPM7rApwXHAo6FVFO9EzcbCIMp8g4MBj5+TL9DqEj89IOx5QPjPI
a0LMz7bdiv+6m7n5lw8e7u76HSnGQRuziCT8IS6Bi8KzPH+gCvwFGh4CziFRx0PNoRH+z0Pm8GZa
H/Y801fVytjulvbJflqfP7o909ji7clbv7v9n4fPAzXYNz96gwlVvIr1ykRcfR6Lk8Hx+GTS3kbm
Ex4Bm8GbfnadxYPybldlhc3bsEkbMv3Y00bA9hSCgoC7vf1wAO20ksrD3AnI/L75KkmLynvY8E3B
3B4N/hA6XJD3ffNVmda7Qyg5qmjCxl4nnIAVtXanYp5GazdNPpy37/7+KqnjeeonVfmjN+imevNV
9vC6nd5Ybhp7yLEqr3CI8xD2Z9erBbbUw8u5/8DyactGDFdZ7sijIuWNnFw19kzzSTYvpxphDTxJ
w8Xmf05XzMbmjbIkviWZoaXxpLI5XaQ5YfDd6+VCMqWG9JXV2IrJGkqDV0aOHVymPZFpORUayC3m
iskQNzWyG17VM99gfNLYpmSqekgb0hFNMdPAkJeOqRiKwU3dwFj7A/amvayDq9zV/bFj9lMmOy39
QTLK4lGvmNJUod2Ce8ctaol6qhm6RsXS6KIYJRd4Pz8r9cro31+Wer9oL9uWCAspJNxJaa7nhdWM
8pCIocFdRLPGN/uRMPJYPQxJHhoSR9NQd13KqCbjEm1aCXbqWr1DRWEqpbo2zSx2vhaIP/FOy0E9
aGbdTT9qLIXyswFbE5EodD5fz4VFOJDny0BfpjSnPQl0blQkpLwNh+lZdyUmNCpp0uuaasb1zPNN
mSGLBTP1TJc4GfFmoSFY4Ulv9aOeJZ5HmouOdPmpFpN4slaNjUTpipk6ly4/cjtamzhye9uQ6EpZ
VFfrdLzwdPXSsT2dmWai7YbklqGOnlXEPZNtee7N/KF0pbDEP/FM+TKpSFLS/io8qc84K58wCrnV
DPmmGOH6jrxZmhOtnsvp2PeGvT/rRrVMu5JK5SjDh6imqkTVbthdMfKwuYIqbDBgDD7QC/4MqCOc
YDl6f4FPZ3RWtBAoqws0I/G8WyXT8eWKJhieZETqqWjiEWcINFm4vrEes70Z9SRt6LSTSbLAQdHE
s3pvcDgqmqy+HvuX63E8L5e1Q0SedCslwq9yqb2P59z5ZpBhstg87FbxXPYJXuakmwHdjAg9VXm9
bAaFbOKnym/xAs8K324k58tyWdrupevrXqInnI3fTTbCOz2rU9/mo9JSdI4flPllf15Mk0XRLPyb
0i6IS116VpDpVDb7qKW9MMy1gFBjfFYTjnIG35tr/MR0uprqk2yc6YWZO1SO7T41Vc5g+VXnDtOS
ijiXI1dX7DpOqMCQJJhrtpgZuREMlEoPRCLpNa0Kq40HsWMIyiB5ey55xL0KL7R2oIzDC7agtTR0
NFoIRPENfrB6f2pZ0xrvFIhs9EpOGWlNBNkqHeNmlBW2yg65YhY6rl4wROMuqnEycHrCVBO2uekC
It2s13rlnbOLJK5JPRRIf1NrepSM63LuJNc1XQ84W94oSUexzpJkyFiaFZKwICmLQf2TqibO6ozN
TT4qdD3PXAMKdnPN4ahjeAO/ImVAhXYo1XZu3YTk0/0eH7HjdZqtC9/1vtsO9MOff7xMY/xsN4D8
+ORmN9GPfw1u002hvnz6oo2d+/Cqj5tIbozJhx0ln1irhy1Jd/z9koOH7dzOg9rQO8dKGtJ2mMfz
YUL6M7btoTRxt2ni/a4RHLkjhHeobj5kkJA0+9B39VjsRxOnYUkDFltNKsgeb8pRH22cwCsKVqMX
ZCxEvvHcP9o4TZI4SeNUzCGAQYNh/GjjRMhTsMmBijZOgZVeYuOwOcKejYN0VVRRAsF+hlhJ6rGN
88RQbbLYLa2+dr25yDKc7ii8LlbZqu0z0adFqwZv5aLpBr4Anso65dQX+1Ufp3NtzY1yZVjVokvx
GeeiHJwHRTqWWknHDCqD5eZZKS9Fpr6Uao4z5MBZsX6Y0boIrmpfigjLOmO+D+zAl2QSy+EkbVgQ
zbp3TEl0NBKL1YqBiosqDZZ9UVzmakf8qDtJ5dQ3sARaTiJGkKnYidd1GuZ67vSumblg0LbyhHkg
CtVAkdy51K0ZwvZOZ/Jt1fZknbLTJlJAR6xCC3Fj9DSNBgk+cJ+s40ndMKvEbY0u7KKZI0bphKvW
vU+dXixo6uAmXjPryMba0FTpa2EFVzseVU3PD5M0Sxgay+0p44ksKTomIqpXrgdKJMaVGXe9c+om
TbQIwtYdCWUfiaRsmVZ3grWrt1LEG20aMUMmyxmGSonimFlaJqztBy2MipoxQagr9ZoxA6/NahJp
rUeSKI4Nn3Eq2rNdN1C8QiWq0sWUF13Jcvk2G1aRK+EUi1FodY4fmUlYRVTICyciUqxMohgWOfSH
gph5RI7biopOVM8jxpkqvZrf5q3IkahgnZEbJMJFG0h1aDLMerWOS95K847XwyznKVeIQ4GHhWal
iRpn8tBN/IFfCyHtmfZEa31Fz3JvrojZtCkTfe2rMRU0yZvEWXPNZwWVPJa3ypKNierD0/KE4m1a
soSv8ps0r2F1tWLpspFGalEqSZoV0qAT6tOaD2qrLQNTdcWIujE3SRRlzopdTlmNSXDepTOu02pd
KbyCBOt2bXBqdVmkvUAFpTpL2PWyCVqWCpILHhbTaOrG1eT/Rxb9UFD/xEtGW4YmciKWZtksJ/Y5
Rj20dcXjAASO92ORH9lU3kQmMrhU3AQNn7LpZpcp7F/GbchUesSm6Cjb0j3e9VDX+8imymbSJsvK
oD5BxL6aO4vzyCYimHomYlA2vSj7EYMK6sacP1ZEgPKYTV2JawKOkyorqKkaWevzXu91wYRDrPs9
yZnpWobTX9kMKdloysU08gYmzxhuaPOBPQlLU2z1lLCUpYntLjp9Uox9rTakt4rkk/QdHHG+1nsx
u45bS0tsTUtIsGqMTExpq475bFxkVhMtq5CyRrxIToUL5SqZ1WfSRTmpzv15OehJpDMsid+x3VLq
r8tBSutJPWE7WrWmH+lxRvuGakQwBTPR82EbWxF7q4Z6GcKfIU1C1h2FHmVHMqkiYItg4A0Skz8r
9FMBTtFACql3zfrDTE2pDLGzdKgULMkyUsyZBlFR6JqVb9RwyWVDMcVzrSGKyW9EGnyidzfdDRPS
dtHwlD8DRZz5xLFCI6eO1RAJUQD4LiEKR8OT6LT0hpJwJtMW33x3mdQjVSTtGVvrmmg1mS4jbskN
ptfrZpaGJD1pWlMJqaKSxJtnl9I4ufRH7VSk0lix2IloMFfrSXHqhAY+7+bnXRoZ+VCy8hPmon7H
eURISCfbeKDe8h3x3hYZSV0SW4j9WGi9ftcu4niEg2c9opCZYuXD5jS4zoceTXT47CaczJAm6kRK
SDOX3VlvdzfCOCiM2IhMwUrMYtYO1tN2kA47XEfEKpNsFr/DRStOBeude1LSpUtmDbHdYUfmPhVJ
Qyt2ULFLtxr42STUSHdCZI9olSkvB1pPRFuj6rgi6bVYGMJEC4k0yREqeuftW6MEy07blMD7s4Xh
2mx1QyVrcxzatV7q4gyClDN5HCU3zVDuzIFLfBLXVJzFKZEy6p2H49KsiE8V6g8QUWmGqldWYUlT
/OEOZJ1ZOZYwEQllSalHpDJqncM4yfnYkMlYPS11eMg0MZTKVFYZS8WGOiIN3/J65pIewXGpZ7xd
FTRCjH3CyMRTiDNSzbNgVAwji13iZWFA5IbCA8CbXVoMU531dWXFcFZkFdt3QorSEbclZ8oq1SPr
TBzjtZEVrHWMGdaWaq1tBO20ZM0QEbWvi2N2mc4rGpBu4NL8UrUk1yyGCUyTqVqaT+u5di4nm4EL
RGyDhFa0G0RGtTjjJhKNAwQfE+081VWzvVFWBW7rJYYcYlCeNAu8MzFcyhPtXDvHp2pvohgjaee8
Y6/t5oTXK6qdu7iYA5wObcgTngQjZcVN8stmgXOgmkN2WdFmkZsbib10Ahu3sYkkWyhDGfFYYLE6
M/Qz0jo4kUa0KB0SzplBO24lg/d0g/WJCqoiDvHnCU7sQnhf8noyXfukM7hYl4ZMP9P4YXPuLbQ1
XsR6uqTSqDeYAoARU5LavOkt8CBerj1DG2iDHnym2Yl7ksmkj0hd2hKD+Iy0yG90+rpBLFgBtGZt
yzweF9D4hoNDORRWqnNVcBbrEG4Vgi7wLSH2k3B685uqJPw4n8sNYXXOoIEVuIRT9VjQuRWcwYII
RjOtphDHjuG9NEQ4lxBTmQ2e0AUjsJjIggzOKOcCBBZk5VJkQ6ysx4mEc2piRB5nTMB4LuLtcO4g
KmX1bCNv6rlkGFhnK17fXLHWFogW9KQmRRwTRe/8UZfQPLF4+YT1ZoWZWtqYqZfKMh2xi6zSVaMN
Tip5XA61MScQyWbGpcUs1bUecwbeKtycNwjc5JNGorlg5wpJR62mN8nYaccxmUi6R7jLCDisiNcY
iJCDZukNQpiKgEoC0gcn8RUCQO6ybnwiLfmpMHfz0wrUTt18ILKUY0eaFfupLukB9QZOdsrZsWBX
EmUXCDqbgCD6lQJW7xhbVsyEIQhlXRXJJpog39QTNhn+uzf0kDvlEEwhdSohkQoP4HPe0G4dyk0z
wtNQ8rtE7GNhH/2gzQ70cHWwdjwcL6w38TGqRFofCy8i1twsj4QA92NUqaB6qGLvIkzK2FaKPnGD
MBMMOwRLqsJiYyPhJW4QlmHbc4OQQP6gN/yqx26QlEquxxdlZZUalUxOb+xszhBOX6+im0akrEwk
EK1DTJ6+63WeRhlB8lQjNmxLLAxbbiIjCRKR9rywq3G4cAYaHsvDvsSLNBL6SLpmNlPTk/e9zpkx
Aoxxg7uSRDRftTntdPk94171YE3Q4rjl3vnFLTKzDJnlfj5EWoWM+htfuozdZRzZgYNErTuqbmT6
TnVpSULDQ741HvQX+aQbuaRFiDZZ087Mlv5CHWbiuLF4ytbjYBBydg9GK3WGqDovp8Qxcp+qQ572
erYMvEGKNNnSHTXjiWCaOSns2TuebhzCTKSlT7l6qLuWwMxCl1TLq2KpEM9MaUdIM0op5+i+S5EL
TS27XA/zlAYIpC5ymQrhMllW4/zW1hDvrHmo3dqFk5B0kk6QOgSns6baUogayY2hMgRpxoDKqRlP
il537G7UjOJJPOmQrnRsX6ZMOGGoasNfTXVHXxssTclk0ZGysW1lkeUXjnJdxzFlo0j3rLXuEIEi
K+heSu8FZ9pFQ6V/B3PSO1Mhm0Y4B85MfhsuPW8iy4VVe7onE0dahPAyYPhIr1IcKqUb2J/OKFgr
rd+ux5zRNoN07o1gDjKNCvGFREPEYzeam5MhYvu+JMP8kqomTHG1njTlCjZfUi58eWUh77u+PE3W
JyEshAw6Js2teFVGS/EqzXS2O69409ezsyasSOW6COFHVaYYbUk9kXDcSOoGVWM4gUak9GztEhZo
vMgtlRb+NKDW6AZJNvB2XZJ/J8IHIkQFCduLaxsq/J5E2y+2e0I+9E78YlshR37t59iDZdtug9YR
VJnQqvV32zYcHPrVp7m875jy8WifMCVKWLIosRw2beNAyB+ZUsJMI8STOCzwKjj0E6ZEpwX2f1Nk
HjORNnHep1S5WXOQl7F701beCyJGfrNW/5OIEVT5UXENSnxaY5LFTtC8oq6syqxG3AhRlSwOGZE2
M24ZZ4M0Jq5C4GNktaH6VBMpQxBerl1TcIgHtxk3hI4nGOm8mJc0HHV6YYu0nnbLAsmbK9YQxtxY
snldePu2Q32Hn7cuEucNAd/M2gS01WsW587rRYLa0agdzGaZ6SukqEmp0KQmakfZ25y2t4wy5MNB
+q4M9UYl4bAO56Sd+0uOJa57Gre2x1B3iLpJSt2T7io9Sweu4ZLO0VORdMhSX4K70ltPJcHMXXiI
okxltqZRarc6kn7luNOWqWq47zrf9JShl+kuRPVCRJDM8k8C3R3GE0gcMoswJ96pgyoBeCRZnGWL
8kZhZ6JJvHgID5frqQD/0iHTITNY0d4wlGFrJ4u2NxPZ3FRTHFLauUNQcUlTuG8F0WIdRQq1tMNB
GI0dUltcPS5tfx4tKgQpxaQRyft2lE3WF9FA0V0zMAKiuHRaUWnV2hIV4E1pltOf+sUlezO4vl53
6XBYEDiVa+UmTd4xw5oI8DAXXI+yjairmZEtKjh0nU/W62uWP2vSlZrqgnDqmlLxTgoGbQE0CCgy
6FpLNAaBNqOLiY3XKS0pkGJQAsIxVs4SBQepSv+dlkBLcHxw22Ph6k3aR8H9+Dn/7IGKsM46Gnd+
DTZ6yjp7wj6yjsLx2Ih4kwhCMuoR68gCMlgSlu5A+l7EIpWfsA7auzjMi2RFeGLwmj6SDmbEQWMw
kbyZ78K9xD9TeXDvE9J5rDd0eEQ6oRCVWOQOPAI6KQRdLW/4yqwX/IqBp1KdcLoWm2qO9EVDE81q
vIGMAmEziF3Tba5Sn7rqWz6nTZkRkbUazeZp05vMWyklmjtAjxpuWataqrHOe5OsN5t6WMDtO087
XXuLRFjhjrrYbGXTuxRMNjGqeaDXA3/iThrCUHleTpxzh4lpWplubHEOyReCdO6OFNIiQpboOib+
VU7Bfyyqm1QYe7RFqqM8LxedLVPNVM+jy0i9uUrBfyJtOWtTSH/LEN6o4ULorFHYyluOmzMp6UR4
aoKpvtfAQSuxNOEv+rSy1dLs9E6PHJJO4eGBJ8ebfzmq8ZLpDNOF+r4RxzyyQWsEs0bl2CBS0ZB9
WqYGW193NvwEbtzYfkxysvRFPSetIhkub7s+8iEmS1GaJlWu9+pEIyWSSuIgm4VsRrURr85jH0nE
C0lFYuFKsvhoxHo26LhzTK41S3/YCmYZGUu2I/VACZCe6AdJBxNQEkVYE7wyrRgkm4qZ3NmZWZ1y
5N1VoiOHr8cGIw8yE85TxhFlJOakT8iMRSwZkisFSRRZTxFbh8o07owrX9arWWzNqmJY56bTUY0d
Z5cy9dDYoBnSNEcbAoqkqmOJdqCaaKQgeUvqgLQIkVGQHGvB2+CC9weZQrr6XECNNAwMCfGmMG0v
VUHX+Jm8VHDOkKW4lMo5mho6b5D1KLwPZO4U68wPhWksrCmnxkZW+2DR0zUyJVE4QRxAncKBHz1q
mLfsHJmnsSg0Jxk4ccTbvO3DcStGbXLGVD4JvBKdENesZzTnRU9LvUHGSgrewgkf1HBnM6IMaTjP
uExvx2u9Oa9U2gpUwhlTbG0SnHMeVQYtHFlkIkyUu1Wr6HTezHoKca0wVlQKB5hRUYmv7QCJp5Ij
sgVvmpsWRnSuSIR3dVmb1LxHGJtpaYncU1wbVYwXtchFrfUeybjcnTsZzFI+RSanRJ7TEcdOdOaN
vDAlMs7x5jtGqnV9hqwE6w2Q6+DHKoxbNsoWuKkKEhmRsSYo0ASDjJ6upt5CKq7rcbVCId8nyK8o
2YgJbWa4XlJe75EcRCOAQ5A2g19NC+SxnJiK43oOrVgdVf9ogWpdNs2m2nDVTPPLkCOhLpQJLGMv
EvkqMKLcrAYusouepa2HckV4qwpJdtIyejlz9BDlw9PeJcxtKFBNoWIxRJpSQLLZMYJ0KmpDbnDt
WFr4HlUw1pZ1yajboaIZKW7ym7il1bBTaHmd66VG+i43hEjX2EuX6Wk3TJqehOtpqXso2A3qaqS1
dpeTupl6RjFZW6EHbWM4Levzxhs2t56RvCsm8QzhQUXwvDtj7KgjIDw+mYjqkENeV6G9S0WGRoZH
xBFtbnOOBERFgWkkBuYZPdMQjEET69R924cE/sMwNjf/skGoh3pg9Gd4b2IAJEOpwxUJo9m6A7tZ
WkfXGIlkeD9LTpFBNVgitEZguMVw6EV61M6abuJcJLkZXqccSdECcZaaPD5E8a6AeA6fBnm/SUaT
kzUkpTOc4gt55GT6WiV5RYeBUTonUmaWp7iiGBzpodMUZ2FWtEbf2tqwrEaib7qtKbOkukWhsk1t
FeFj8C72CHtViSQNaZWT9ai16is/IV5HkpwEJyeOoenhLDmJhhJvotDKBMQ9td6XJY0oH9CQJche
qbS5rAQSByepVSfDEGn7WJtnrl5XPbi7r3QmI+8dhJgpKZbO+xw+JHFRGQELczzhfJIgU7nwGto0
RGWMbsygPac7M9dGo6eGYLP1rYJbQEJZkXSV3jfGiRrQelRe1Ffv5WraJrZ06aFe6hLFHo3OM7tc
xfygQadHjEwzqem50BgxR0t0pDAjL0VOIKLtqEWId9nCQ0URA1UFUFZM3VNVOYGg+gJ+V0I5UQ9u
m2qmLYP/xd6XLLeOZdt9ESLQN9NzDlr2rUhOEKIooe97zN7oeWDP7HgeO8If4OH7Oy/crPJtMp0V
Oc+6lRIlgQAIkmfv1W3SgkX3ECDx7DDeYCK8J7mDdRwXoStNlCm9BOUsUOke+KwJ7m3yVO4TXkeD
ixX2lG5wweboqpvGuXKMM3Cmxg68T6s3qLgSKTkib32cVS2T/DJB/NTXODGOGXv/mOkdQeuXSY7m
qke9Bk3H+gFWE7X7BEWoQ+5VQwvXJhg/Rk42BbEifuYGuRv2h0rUSIqVu3xkNTw8ROfpKJ50Ezyj
XTlddJa3oTxR0H5imvzdV/4TgC4hUgGDYJEY+/O+EsGZ//PNSAICEDfA/v3Pbw3mvy+I9z//669t
5oIRf9r39zYTUicAtgqnJLjAn9rM5UMlYRFZUvPy4vv4oc2UMcMW1k74TjCCEt3h9z4Tw1zQs8JX
qSwH/EtyKCySv+szlxP/1rCiE4Yw+3OfWYXGxI0SeMAiRWNoqoeJamSiLQshehh49bo5StfXRkPP
AtJO1tjEu5u63oAbfKBDMuFE6VQrj5h4fQCw5tyzOTboLGz9KrFk5Vt2NNFpttXQvdYWv9FHR2Li
pfJK00BvANYLwqPIOXoMdxR0jgHL3LsCadVMbJ8j/gAWkmmSMy5IK7bV+hFasnQyUI6LdwEK3vQR
Ap91IIbORmmqMhOB3qSjXBKIGTB4ofRP79ELLsiMqrcMvJ02kSlZp/YIR15AjnNFDTvZJ0t7gTsl
buUWZ8BAK9lDW7GLMzoGNWRDvek672vllCR2aJhBkJHo1icUHj64+XSRaCh079F90ULabewsuggv
01c6hU70HOEShc1skmpWy6x447LjIY33MSwP6A4+6xiVePJQ4rraDr0iWPOyA5JsCNZydmi1vQwg
P1/Dnnk0s/5Gkd/ILcRCeRgGAOI0Fa6pP0ORcIvhHQ5yCy6yf/t5lts/PRS6/sv+vr/DJQx61P7Q
8CBJPN50Eg+oiYT7T+9wGKThE4MNGpPKlz99f4djzD2YfjiaMapaBDX/F+gr7PP373CoECIwrqxg
Yss3Q8QPFukk17lS5JvGySYSuryXkZW/6cxKhxHI4QSikDlgYmpGp9KOWH9JzdNFdCIL1qNX8NbR
2ipZQuZdgyaQSCkgkRaYPGS/D1GxApUIrdezGp7cXZ9aLNjOlupxRBPNRSfvApqZoJDKjvbWaE1e
kkckeM8yxp2GL/xHFaI/Mp1K8DuDqd72EtYfPfH8wy2CLyg51QVB5ee9wPEB9s58YYvU/0r3sGzA
iABlQt6MJalWoa2bfk0HxWsA0gYqueGac6bRbGBmM+ezsvZtJaVxzdrb+IFmlVUDU3bqIchY3Nxi
Fwug4LdEnWgSbJrJDHD4mvgPjYjCvYhdUTiovomvfuzoaAxDhhMcJZpi8ZnMuqMNB4dse4yKCSZc
9I3Fy38YAmmZL8NJPFHjhN6j2LN4DSeYWlsTjKNXf4PjWBlRdjCVZIIt1lZcbeYPwfdyfSID1c3S
f0FSBNlHdjsOsn9lZQGRzWGLC6Je83A1pG5Rb5NqVXlADuqbgQVVuA1wfMsOZxxqdVfRiDyNZ/OA
Z4LyAYzadpeuVIW1p3oX6Ps6eEwJaXsalc9IIUm27UI3/JgiTx7dwc68OiQdWtscppTM7GyFww65
Z5/cJR0eE0dycMzEHLFScXdOoFNplafEU2QHXb/X2KXiquWaL2ifpCb2hR0pTzhgpFUTfabsXJVH
o13NRCDgC3ewrqhwuq1S1pTHxAOLkVB3DnF1idaSiiqFC6/7AHSD/eOQwXquzGA6GKvIXFC1nW1I
u/pNKwkINpKqxBUcwDa4IJv6cs6hS2X9rhNu4xQ4crJvlNNY45hpSwYANpyEpjkhx7JHB2tLH6yX
C9hdcIKGpYqW5p97jmpopxVXcyZY2fXJ7i44o2B0q/EOihiMYZURLgrNYQPnjWjl07WLsK9BJT2A
VAt7Bzz+MX8YI/djnlxYOMZD0HiViOppFetqXZr7NiDp27QvbvsAx7dqNJW+1QbgSwAP4KCG6V8g
hEy7fBX6NJzIvrNmu3QSBY4TlZgpKW7RmhBjJFz57L11dwtcwZaWQ8vFBnBNkH0qqSyGA/LU1sSu
Utoq5KMGNF1XbCiJYBPfAn6QSHHXdAbXYfvIBCICc978+doedGE9DYRTyBi9DfkO6nXoSR0D8JEs
cSOvCoAAIGrZ4kInB4PhFCextrVPHd6jsASSjQDbpAsAN8wjsJhMklnd7DKkNt/Yddqs5tKSIAa5
TvuZ7UIz2hnFUWwoFfCttxQ04JKr+TXJ7ci/FyJ8A+/wOgjpSL8G6ZKAmbZyHhK5AddMb3J4731o
k9l9hPgSmJ2lTo0TueoJMDfNvsaQ8qsIVqfSNgIXZ3cbHxzeNgAlPOslK2Ntz76ZOPQeZk1TqrZg
rEcoYXm1z2e4/nkr2AeKmYisN+urfKuvMZ7zq2EvbYFAu7O+Ai3dhOvgpq8qeHz0T3g/qac6uFgs
Y5UOyolIAWzztJuu+WO8+M9GBJDRV8a4SU3anRYKIA4JEH3p4cyY9Nk/JtUGqwTPF0CrCsUA7n54
V2pPd5xcA6j1gIHb5jIMW8qBtcdrR3mv1a0BiJhv5uk8f8oV4IYVS1Zvt/TUUuxoOmX3SIKcsFIt
eI7XVLpIsFzt8QJ7SjIBElWTXQkpIgd6tOrBSYG5vdAsOIrn9jJ2LPRSb/xU36qdV9OXrG8rtIGZ
/UoW70xB5ZVgrMeRpumq0vFYgKSjj6zCH71GPHY+ulG4pLpH0wF/Mq0i2QxDzHN5MFNLM7zOFnSe
ltZXBNMZjcAT5Je5Ipf5kweKE+H9yUm3V94D2CgUFxcOiZPAzb36UezgjEvt9pE/Oh0+mGsimWJC
KziH2i3NRyZclSutXosniQYAmg3pVVLsq4xOFl5Hfopnu+jxNjuKlte4xV7XP5DTSDrQd0RsbJw5
3g5Eamn0FvDvBmgKWAxxvvB8EAYnq8Jb435+BfylMGtLYX/3dUtfh0QkhmcDGOHDpYx/0df9928D
WIHlkOb9H7/DbL/u6XtHpwCV6ci9YQqE+ot1A10g2jYJsQDR+EkaWBJ5wGposQwZLo4fOzoN0TV8
Rp7GK0gZAAP+hY5OXqIFv2gD3wRJaKL4DunzF0GySqNJnOWhdR4VeagVrVQLEEwBGd6T521jVV2C
mrXiIL9FzuPBkaeMbBzcD576lWvH+pzvuVsj30Pf/mYDXLXVvV08EvO0SiFAGi6+orsa3nWPv05X
3gycGltAYQjVzxxW0tDmkRDSgWRo0RDcM2tIF1FskB3TV3jPcJBd+sqOy03YYvlr+gKRn75Q/bAd
f82O1XZ6r7bLrqutAiMrb1ZbeC56Up8XaCnPFAaURrWqrZyb9Xlm0FHhVXRaOEaWI2rEqsBM3eL9
chz8CpLB4ucYHA7a3/RmMBw3mQmv3+QE9k0REbGRZHZvNaYCh4pIwc5vp5G1bnaE3RUKg2LiHEG0
ePi2mZnerWUawYOwFRjo3yMeqUjj8yI5dFcVRHWEtzPFdcrvipXvcdbAd6FyjZFGFBwFCSydpcGz
xVnDP3fE37v6lYFF38BdE0G3oBqL7bh1g9ZqCjtscMw4zUmShFTCY89P0zaEc/U4XQUWmdJbdtQr
WhwXoWddGY3JhaAjI2KEplzRbLSHwqoGikYgB+cVM5VpObjsI8ebkbQtV3CYmpGLLteOCyY8lBrk
Nvj8PiP4vwE0XixelOihhFYDuu4Ydhb5sJUeqSjqn7jFkirhaUbLXjDE4BIwYyZEhDoj4TWiuZPY
4PERVbzXb8a2iZlBcRLChFBkjLYKHOC3A6WrqSNJSiOa1qThbLQ4w74TLIM3m9zqh7VwxOmRluCr
0mw7d3AFH0umk0abUQ6Yh2bfzeqeziMMylF9UOTYG/BcCGhZwGQPyqtVZBLNVqnCdVuE9t1AEciP
73g6hT0SaqqAbslBuC2aXE3oCJyOsJZXb+rRqXt3IAfzji6bgSuE1Es116d+sgHTaLgdmNZ0k27w
fWW41czSjYJoG0jNJ+RdpTeHVU419Ow2T3vsIN/kmwqMbQ2uG/YfHTYgp/xUvPgoJudSpdNblNCy
AEHhOXzhIJEHN6PPcpCkbKEx8TqG5Q/kZgxe8Ag9AgfkXGx2QI8wQXbP6VcAER7aeWRx9xwWRuOc
bPWaDGZSuCrhNq0Z5CTYR+jySf6Jwxn3QaA5DNg+++JYbueX4cntcwqOmHMDkOmDy3FHHhTxdTiw
NtnHHopjnbD8IYCR0cDNQxH41EaKhE2t0Qr5FoUUlqcxeaub3DqFyl34K6RDkjdhrzDB/buq/aOq
IWaGumGALAQN92dsBSjJ/7bE2/4ThsT/+KOq9tOefqhqKrIVOISmQ1xH5fzBZrNwgKAqkOYW1Z+C
GYhxo7DxmDQOS43wk+IN680yVUvHDEdQnH+tqum/V7xRzWD2geiPQDmO+jMTiRa9zcQKUW6AYbJR
EYEYrYUeaNngodjUlrTL18uPClBxupZ2oatvFn1W34wpBei+bYxddNUqlpGixm+vy70VcBcSwLO4
Vdhr3i8WDKy60EEkS07J7XqF7Q8ieC5T9asCncDD9pema8HqsLQ3cJmRITdR7zioaK0ZQ480bD/c
5L1dnlFCwOn14Dx3vp0gN3CeYOrzJrPYTtfFEqlmp7ncDTONX74tc5C0JauA2d1NUTG7dTayYgvt
HXvt3n0d8JPgVAIHYgp8iS/8yN3il3FT1KPBbYpyBdmlw5v6ZpDpOmkrfrxwsgCnYrbVUAoEt3vf
oJZBp2ZqcIO/sgavQwKDGjcJzYFIa1gH4VVn4WvxaIJ8fNWQcBrEhg9ity79J2wEqOgoR0dprdLE
AQbPLWj179Cdw4AJiCi7GUIQpZWZApk2icl/jqfuIHFscSMdkNmoay+G3c9BqhgELMyl2yUUb9By
ZZilo0UH0d1/yHd+INNAebeKSbpqLBSRdCVD7hUeSERw7+mTQySic6Wtv54PwqGzKravV3yMlHqw
Sahi5s68DdaB7a+DzSRYwaZ0xBOUyNzh9S/NjC4QhS6l01iaRlFN9sEG8XzbMBFTR5EKZOZ3Bz63
JkDcsZS3Kjr2XLvnjnIsBiKe9pEdPseAQP1Oa5y6KJHlcZw5kLs+Qt7lNj9usc5mtAQoBnivdaZq
tWl4yFoXez6j2V58C2FUrxBQMFB1N412hB+9aQM4MTJwxyhoTWgPmQWZN0EnBnq6ZqCR500XmZn+
MS5YA0gWWvY4viPR3eL1guh66hj1dULiAaanrWBqV0S5kSU3vqrMys5IYlPuAF88Oof9aIOE3lQv
wE28Y6gJcNK4S5QcSQOJ6oqZ7UOnahi/ns2F/safGXRwGxqVK1yyD1l39O7G4/n74kHnQUqsxIsQ
M9+cY1vPSPf0VW94aqOngeJqt8XM5GYFt2YLYW41RbsQ2Z9irXd7CJPBDtqfU62Ul26+gOvKDe+0
l/gwPTNIjyBE7oEVHiB2ys/QC3bKHhb8c9ESg/n0hfJUyK6/DZjhaveAHcZi3TzVY/LsyOuFUxFt
qPWcsDLu/lZ+Rmwio26mCDiSoTrB7fAWhGTiIZZOTnwQHbwEdgb0zcDyt3/XJ9SnJe4HxzoQDDhk
8V/UJ6Au4C18fA6odNz+919L1O929kOJwjE0jBVXUAwWZ/wPJQppQl7+LVMo4S/fxTJsaqAQ4X6C
DMz2M/DCh3Thj/jAFEC6v2TKwic3/Q54/XDiMkaf/FKihH42xFRqHYAVAPljt1UwIQSOCRjnFxP9
MkWkQR148eiHDUdvP+pX3nvlC8o5Roe0LrKFPphspH5bFyYrAVEVrAjQjzJL5F0JCAkhoPowpB6X
WqVbulVudlfUofSMAuLhRnetIWspphAyPmPRcRTxN+2mcJ7m79q1UsNsP6VY23WNgShJzzFyQ0c4
4WkzwxdONmLGUImKbe0mR5jbyzNgD9xUFWDcmjd7F2DB6dftecBAiIH41zw9hnR0DWs+q1S/7jA2
Bed4Vt+nbY9MXAiX0bgWDZo5HFYQuI4Qjj5Gqyz3ynvmIFGI5J22/KW8LxNaYMMqcfdll9au4LHH
xUn7wkYJdMHyHrcbWGmRQ9g+xzNKjaMCk4SczUGKpLhree9gTKWzmzh1Sb7Vp9lV32UcvwFrDM/X
ddjyOZLOdqJZiwcqWs2uLjjw5fYSG10cc8C+XXBar+cAfAizw8TCyJZ6nJMGK90Ld1+kS1RCTGBB
YB3RM5QnOEuuo5uspPUzcZQ1rgIe1nDEPRWULfjzJ5ZLy2aiWd9xQXDn5Zivnreg7CNW2LARgud6
pCqiex3IwcmaabW+85Y2sGrdmsm6NiPiNuWmpxWbUPLQup9bU7F7OFwmcochdwKtK6OepTA2xGQP
Bhgc5lCxwDViTxrNDNrMSWaRQT4UuMNgIzEqWm+ze+pUd7/awYYzbuWGiTB+ELmx20Ne2rXX2zKp
TW5TpkRdQoO9hz3ze319USiFR2wrlLa+ViBzMqQRnLm0R/5dmpH6XLazRFcx6wCGVxByshPhmtWe
il7gAHQgcqw9DKf5MzbHDQ+jS2Et3ifd4UEhBww83vyolqwAmEoLSb5Vs5czK6AzJpf0zyxda8FB
xxmBQ8VglUWibd8FComXcjaMxPAOj9cCU34iouEN8armN4Fi+2xv+je5cXOdAfiBssdrLblU06o6
4wV4FZFrwwiWYKUIG6M7jtf+Hb8EP/+eHnnFlC09ZPgxk6l/kyoqNNaw9tFPJXiLEc6WkaEzEdJD
RM/q34OeIoSvqqABk311XqxpMCbDLXbEiYhWze9SeP6+fHi0YqgTyKaINnYq5WYcbTChRQ5NISUo
9f4StFC0FezP4KQbPJwZHWXINM/e79cyohtmtojmwNaIne4/VSZtsa6QDxWhTZnsk3VQkDf4rtRT
uDXXMsBtSJP121uyFmxtM3oySjy4VjJ72kZPrM4K3OVHPPm1pQYMgsHb4QBKPYD+1+10mNhmljQ4
Uzo880vs1Z+IbIAfR3kFwU9PETsp+9gWj+P+eoUpjyYTWYmHknXOtMo+ul1r13ZwCjcj5qnsC0ff
yot/ejuBpAicRnL1rY/pQJhMhDEwCUM3WyZmnJCAZ+JqWnWRlez4NykxS7zQV5Uz7nlbOSFSLR5h
pOnv07Ex8dpAGw5aRzxwaJzeqlXyJokId5vIxn0Lz5Uf86kEPJ00vKRW2aqOlnDduJtsdVOlrI2f
/X1+jZGN+/Nb1VTNyVbOyNTpmoXWAcZt7W9qdjHYoDxiGhlgIkhOyM1/DmKBXf/3PyV3eLcRIPlf
f9An/Ly/732CyuMje3WMDMDor1+grLL4aSC64wP2fsnWyaJqAK+qyJrgQ+Z/7BNUQ8WH2vAY5KIu
APmvELT4aIvf9wkCzOMiPtkAE2ExoOznPqGqCm6u1LF1/AnoD+kMD+IyRG4FI8h2463QWPOlZ3bS
HpUBVkU6aVg4SelRTUKQ+1R8zQJjQLTVF4CvKduThyi6fOy+fETcVivdvBmtLUNxw2QQX4Y6151i
3Ua3wcaPVVWTsrlF/XvMqkuKtWMPjnAAyzqZug2j9y3j3aTcXmvWmD3c0BuAZNKYAkrUhCjJo4zX
LRyKNDITMz9V0JNOUELzHaTXCX5i9PaQSCisnR6wH4PSOwyIX8SxNclIvJesQhiueGQHbH/GPh4Y
PoZoiDUqdoJ5M5wTIMd2xL9trJOQJTIMm7j3rsZbH/MCLnK8LbyGNZqBlN2YbgqaFRRM9lGNt1MH
FpBhiJkGbhCPM1dsdaBuZvusk2AUgvC8IDlkYk34iGqgig1SdMT1mZTje2AqpRnhuglEgDt2dMbV
LO8SG47PeJtdRJDL08fodPE12yQbubBccb6N4iW5+HsVE9figZS9hbhjZuPUyLJD/Z5tcP5YwvY+
0ojIqRP0di1ZDltte8ffc0cFa12EpPfRd7EpTliD77BY4zxxO8XcL0RySC67eDRjeK/h7OQRdiFI
0OBx4MpEyOYQIzkg1i05NeY7rEps6SSfI0lsaM/uiMCx1a8WTtuADQAHVwRzxnAXghNg2BufPhdO
oHdwPXCWuHqjg0Fqe9/FtfSZDOLSqPFkIK8EH7C/Pz7dAD9yx/4ZgZ3ErxgeE4rBZYpXcvpM7L6h
/j6jhk+neK/5MFUh78NClvsMJDuEeuyMFba+x1a2SnAOkrzDvgwNbuhXmuLBZLA9mfB0Ccg49k/L
UB5L4tEg/mj3jqB6IUOzzDj47xuKq39smxU3gVjI6KfO/Jfq5k8BJqyXsgU+hx1aM/1zgUaFRDaM
BZAuNdpGjuxkLDV7Gx1OC8aZttpbUDGpllxlunMJw1fpU3K7XYb4tnQRIvir6wNweqhtxfnKl66k
vXGYSLYwnggQseFUSGaD3KQ02zGM94dZgjvT4leJ1W96OwY5Gnkhj+Pl6HLaA1zFFrzAJw2My4S2
pUT3ANKc6isYek84tfksw+QPDTy4SZ+wEkPi1Ff1AcjbKtj8Dokcv+QVB8eBTLtRl6YJ7ucuXKOB
6tGs251IoQK7jRl81NDTRYwmw+w3jHKAzXhMcB1G2j8gAccaXm6biyjSRb9tQYWh2y2fOQCMiOlC
cFSXtEcDG3a236xnuBOkVy0wKUDYwFPCbaqPdp40poR3A/+SiksH43xyE+5yZ6VTd2q6L2XqVnVf
YiFr2JBXaBGAyv/G1//A1xAVRVkRdVWFpPdn/C9yTrCkwon6H/8ooMu0MxRTpC7/EGv/tOMfaihG
7sBppsJnKos/GVMVDOZSUGIxq/qb/Pkj1hZ1AGoAdPC0+s+pS+TdMSMUhjsVde8vTT3DXLPf11A0
ExBgeXxGroKz+LmGtlHhK6WGAJQ2pgg6D0hGd1Xm+iE1MtA4CJ9/DcFoBnxhyupKxfiJmYpf8H1Y
6FWdwRSsUlqLyZt/4PuL7JvtsEKhw5Calqkb1djHqHexF+jbWnP5A1gikMV455j+aLYCSwRPby9C
tpN7EMj8aBqOuClhG7tKiALSWkOtQPzKwu0kxGjRBn15yIpDyqL+0c12qLp8usp6JHkwnEYg4QeH
cYgtzS0rMadLaRVeYr4V8QRbFeke2ipKbXn2pg1/SVGZkD0YMXkmxELxypywIxoSHYfmgHtlV4E8
dwJgIoG9DpPTXN/UjyNkqKMk/IPlVTLan1EGAWEjnmr4yU1V09pgFFuFfIpoP7ksR5ewEUemf+oj
ez4Q5dKQyeqx2e4B3KpfDbIBaoI71+pfOyEnlY02QttLohnqOHlELTC4BM9EhV4BI4f4TzjCMGDH
TqE05zlG8XDPiqVforAWUjY1FQxP8klGeGzn9kj2yOQNZGyFB5GSZ0OrAwxOdixhzi6dRgdxJyyK
SDWBbObe2tNkLK4zp7GxUnotZocEdJhtTDKC/wwuemye+1ZUAqiQkD5bVN8RLq5lkFLKeBl7Nqwc
yHwkhQdfXG6hNUDyA89OZyfw4mHa3Aa5LPzD/J8Hnjx9OTFopZjbNCHnX1xBzYPc7Vn1IU0uV1nz
QV3gOagb/NPaq+8AeaX8QYO/LT6VMFVhdmmPKts79RueS8zecRG4OaerGZ7haa01gDwmjHjQOe3G
BZMAkIoklqd9Aax6GMGCNM+SgS234Ji5DLXZ+JrYO0aDIiFsi4o5m6hS87Uk776F55ko9gVkOiIa
GKMK0EgweHbaz+R8hsC6jAvq7uAkkMd1zZLgoi3C69MKGWZirtH9rHzynnDEeoJNYBcxtyISfaOE
85iK3aHWMFeXfFzCJ4gA0cVNHg+Hd1MNhPtvoHIxnC1YEtODQopM0msATHaRUCE19HBLhykGI3Od
BMh1j0zYusNIlWMDs7QjAsivF0QLp/leZZg3uJddzVShHOvs8yOyf1MSytw5gmeyUwuOSeIS4h4D
E893SBBYzqDP4qEXqLA+UsiYWfvtp9HBBTHvPbfC9NsR0wd2y6sCs30NMGITrod7VOluuWiYa4H2
BNcNk6d4iiaKYXIWAVGfvi2ZKDyDHxcNoTgwUVCIfFcDdYAnBvpGvZKb3YzhofiD9dhtImGFe8hL
J6gzDptw1JiYgJ4IwuvTqDF3F8M1MHtJEB08bmSac0tnjRVBE69YUbm9ZqVvHRNdjxIZuyUz3YpO
dfLBnsC01G4AKQbMp0KVF9ByVDuwh04CViWqzRioW3cqcTvsZLg19Y2Ky2oXwAhIegJiRB/dqYTV
rNvBnCRctM80W/WH8dEf4gk5M5gIXhieFNzQYWiffEgG1YV6jhvtw38rD7JTejle4o86gSaMrtSs
TshBPXMTnYmDyYOIpEFVv/or4yprO3BAOH43WPkB1r+23/mwaVSmkphdyXS4N0GDXTTYyLqVMN7l
hdnC1bnUoZec4oMqUCxTsJjJDV1GssLYZnawiI2XjAkXdD39wU9o9pF9iBGrMQwJUp8Jk9ZwljBO
zPTxHtIZRA6I/XBubRFI5MNlbmuzU0ZawH6ITi34kBMqqjbACli8S2ahe7QRwyoUvG6BfRJoL7TL
iY8f0UohN8Z/Bpxdehmm9c54K+WYXAV7Aryqg4Xnpd20m5zWWMw/5vGcPvCcJSBLajs6Krd6I7+1
l2ynPsW37JTteUxso10K+6sjlOteXxcYEjdb0ocOhkPP3XRwJgySE+CmTEj++LuPQh+1WKOWaeX4
qAW47pGp+bM+CtMrlpbp2+gKNFT/9iv/8Ludfe+dMJpf0+GoR7RHl9Gc/KBTCCKPFgljz7+NS//e
OqELg3cNw9IFASo/5Pfvjn9kbqH6S6KIFkqD/v4X/GF4pL9rnX487288zI/ZcSPQw07TarROIanM
6VjfFIi1yBiuv3n4Y1RamA13sctj3OhXb0BTlzfZwGSEf5RFQtdc3VRLCkqgZSlYAiuZsPWsub1V
zC7uwGK3ZlqAATlmgwIdYUbyuvH3IrgINxlgG/4QJxpdGxOyPagLUkOTj92lxdJOpXzMhLvQ2kah
U32TI0Z70h+Tb94g409eka8UWECv+kNLLDF28sa8FV84U+wcpoBbb/UW7jwKDD9NXgcNVlj8AWYx
mTccoSM3DpYXDDHFA4aPVqPIPZRP/wXFWdtiCW5X7SqjAurDRd3HmPd9rJAylE4RmgfnUwOXOGuI
OODP9ZuG32AVx4zpY++EUBPZJ4bUyvfg05DA6dLyDfPendaRsbzSUNnM/qoBQaqzCJv6ZwXZ350W
KigeSbtLVe8YlJdA3iIPkAReiZHZMGDB3/Ppv9px7WaFdexLc2y3HE1s/KHk0QWZKsqORgphpbs6
0sa9KRSe0e61Y44VAjn+Z3ABg4EkJ8XEc2hT+tV/jRKWbewks5dd4fCA4pzp44nuD9g02rh4HBCS
nk3vKEcMT3cXD7fJmfK+9JBkZRp6sI1i7pXQHdHOgnaaIBNgZN+5GIBfm309PJvXtjvXBsXg735k
y/jyZZ55H27MCmZYkaHcLX5o0//QahI1bggiALIs9I+lcVJ3pcYKpEjRa/H5RDPAWsPse4b6o/Xr
xF+m7gX+hyQ8uK/5vTyiQ6kJ7VyR2J7EuZL7YofBUTFeYNu0e0wa98MdZorDbSeSg8K013xfDB9/
r5rLqmmAtsX/MNUCt/7Fqvlf/j+foPT/glK/7uz7qin/4J1dAo/fV01ZkrFu/qEBCb9cvLYKhr8i
x/Tjsomg1DLFTVYFOJP4v7RsCqKB4//qq/3xzBeN+cd10090NQgyvXGA5vjd4hv6miIrA6hM3pGF
1G3fhkPVQroZKFO3c1e3VXvhVDc6vrXr2Ymt2Sns2RHY8meeYgBZSlzE/rHpb3dY7pK7Ku60fP1+
W8bt3/7985aMbdJv23z/ze+3WX7Tmapds82yMv72DyHqb7e+Uby49dvPEEiwTC7L+W/fMaMerp7K
KWYbOG53Y/OOq5xwDUBts94ydjHWUaFfvWLKXjBMIZCdr5c0OAxa6L06wmEs2eUWDAiAsvm0uTLL
gggOkNWkwGnD4wnACwiMSE73GBA3+FzpRmU3XWGmsilFazFyl4wP2GSuwfQif3AxClas4OjSTQyC
VfKb9kx5pr0hQjRSCfrwMolOwBMAqtPTbcFq19DM20XKs2Q0bRzYw3k3mb4N6XswH/CcYjRdMLLB
vDXQ1D98jIuNo//L3pksN45u2/mJGIG+maIH2JOiKGnCENWgIUgARM+h38Lhka/Hnnhkv50/ZJ1z
M6vqRkXUvCKVWVkiyITY4P/33mt96336xvSrTZbyeBwgEEhO9T4adiM53Dd/e8R+9V5o2HosM/fk
+xYRr5574DG81q2/R5TGEqPlqZYwwjyx1LN6TnMX+O7siL1J0Wyq+NOEYroDeRsgfvRugXP70/wc
Xkc/WwxoBdLgkfiig5Z3ZUQ5UI/Cn2jar8vl4NTvXBSZxCeeqC71DoNRbykxlVJw6gINWS1w2Oxj
Jr3LWMwHihWJ6IQSltNsRRWDxf8QAzgwLMruUD5yEuOXf0mDHzXu9kHvAJXCK/iFHT+I66BZqKy1
zEoHDAEfsMS5Wy3jgtkH4oR7WDGQ71cJZv6TdcN5dwsfH6iQEd3KHpN8UCLQZBHu2bPVZTn9Gba6
ezt2GYvtjyqIHrubOVY1dfNxhKwnsRNhI4epzKy36rzcm+fW7w/9QZ4DDqbzSPuYGp4PU+3DOL45
zaa2mn29nOp1zDnyzK79q/ukz9f9cvy6ugL04+0kRmBmi/MQxy5k4nGi8kbXLWxxd43r2D7P6CnQ
MjmXay/zrlHu9LSro6t7X6tB6d1ozqxzh7mH027VwDxiY/PM4zUSrZoBLM+er89oESSym6OmWz8y
D/tcuq+2MuPYLzmgMermTEBUToBTlOxN8jzxdEu8/k6Jk7JetDPvwa7mG0OXrNsllqsrjN+BiJBv
ZfD0N/1dfvfZnWSinX6hJL/tvr4Qa8FVrsX5hSf7a7dj5/FlPDHipIW1asW5JHrpMj8DcGkoXy+2
PxWTG7857nZU2Y3OhFhevYkE3Tx4cZ3x4d4ftIo61W0WSnRfmGuGIsIjbByuCQpq7+2EtjYi3ogK
csaJdc2fLve4Ig302lUayIvH4sacFBl3s01vkfHeHaWS3rspBZjvUr8dfKG3r0x3QZ7M2eiw65qo
hwCCGgf1WoNGfSmotq89ISnnHAv/VrpWeGP44dKxsujiYxAitgAtDcyOlJqOmjgGGgtpYZVBB2Fu
BFdjankbpcNTe7t7Im7zaf616GwFWbq0Pm6OSbHJnnVeFhQDwmuhHzRxEYeTorDl+NKl7vNhliA+
vLuWL3+xaa797q3cZla3BDLSG5HKdMOaaTYFNkVmuz4gAuSJhQs7Z96iZLxXv9SdMY0/ZivGIbNV
emDzp22+4kN8kJk6fdVOEc78265MbQR9xZP2gq28or3zcKObhBddvPmzm98LqxgFQ/Hdwh+exBhD
VJ4nAaK5Sv37mQGSyVZ02tApr+lBQBYDha3vMMuL6foxLE5PPzZyvIGMMD6wvUWIzwYwQILP5jFd
miv9bvM2yWD2rtRVujwtiszJBMt4UtI5uz9euq9qAAmtuygLgiiJPfNbkSy6VfyJCrGTI0VYKW1U
bNQHiHCPXlSO1zBlx8q77/REfwvIpuSJ+rwAOSWEaBu6BI+ajZhB8abUGbSdnvzs9k9NjY7jxNV3
c7Oci+c8+iW+sAPUNPRDS5oAFwtx4zpj/u903ITBCzok1XAWGaK9b77q0ingO6FIcMslf9tLc2mu
HMvBMnCDLCeuzHCZG5Oo/kpLofQTJmMrIcDtvKSzkOPzOyTbJELa2M5znGQPw73c4UTfK3yDsQOX
qCcDA2186k1wOSEQOAzWG0X9aDlBQj9itGbONxsFL9uipkeUz8AP7f7MSdHvwzOYn1xkizjV8jck
DgHzULpxJyd5u+wDTGucCB2WAH0iX7OwK73pHwNSOpFPTiseMkBLGUjBsLzbHA5StebVhHeprbAs
+uWy2svvhwNdhi9pfoc9IoyLbLD5oThN4ZwfUFLwkxlnWndMluALbGcOhgV5I06yKms8j0dpfkis
lM4g2LzxDJUlXtOEgfrNv5hYPLZgS0ftSCfk2sPP6YOYp2Nbz01KRMUXaKV9F1eicS5QlwyMMTQ8
0Rct6s8RMsTJa7mCMjbjCccNKAXdIXOvks0Hmg8VCqBGiR5KRCuFO4Fq3rCmlVaFKdZlaB4Wrgny
W3kReeI5nQucKMtWAvySgXGuOSOP1ox21M78RwoeFRcFTJPV1LzByJ551JG35Sxf3SJaTfbpbLeJ
te94MmlMNf7VyyMM02p4aewDgCtymBTvBzwKEQ+kpEhClTQkL0MK3aGAIotwx84q2nmBRNEjw3hY
5Lt+tq5DwfmRxcR7POihThUbYLj4As1I8R5uHY6LcUEzV634FHBHG+EP//3tF58HcBGyPcVA/fvX
w/3936bbJ7D2FBP12y2Jq6PFnVwXuqNDsMYCz3eMf/+22RT8+D7YXV9Tlv2lhUDmF+fKeBrYUGD7
QVtbz7OYUBG4Pxbvi9irUbGbC9Ux7Iu1jb1URQ6cFJ64SeXwwbvmtb7v40L7p7D6lyJGmCKEtKnt
o9Kp+at2FDZF2lH/8cPWwUDvf/6xHYW85vcP9rOwgnYKgQIzBu2jKVjjZ2GFT1Kn4YT0BVfF72Sz
JrxV3IUTTJqWGfO/n/0og8wNFXvlvxAUf6cfJTKw+1Nh9bsz1yZD4y8Iihwtzs08SW3AQvlU77KS
qZFt0P3x01WNf/G5UXfjaD2K6Wu2njbeAoFdIbvk5qXWXwy/n6YKjoBO0rCRqZTxu+b37uiqnvTc
7s79Gyxhu5p223nmdZVbYkpgE/6qe7p3va/um1HZZsA/ox5P3qcRxbF33cESvASEYdSu8Qg0yHH0
XOciRsraZr4Ws2hLPcvo6fURmGR3bQmUMOf6KcQb8X5nbjJ/LC4BFFjNTbD4My23DMSZbJhPiPM7
W7PFjimVVUvcg29LBgGE7MAYiIF/nZyJIGzc6+ggnGUK2LAIwB/8Sph7kVbXdBuqyXOOoEaaqkpo
B0fGbIZilRz4iJi+gXllFDeBBdAdsiTuO/lgojRhCFLiPFxcedDeO93OarfSMw9odtAxeHue9tJq
gNPwcZRYYIHBcgW5Bff8RUUQCLt1i8kD6oPsc/ZS7OW6Ly+uu7cyFFv/cXcgXowRrUR2sArjTUuh
4qIkgiwps71fnBhqYjvZIRayRjI6wmxzInQJhFi/M74u9SEFymHXndPtmw1Tttn5kcx55tAKV7sS
nOUGhRb3zS+03f3xGk064X51uUZTmQeAyMDa6Z7UJ0FaVrvTbFXdnBN3b7Gl1OxVmVwEMBPb0NcW
HWvKRQuy/o3MBfpwQjSTvVHHQNKxQJLkMnvutcNYSb5pcr7yi3HyZo24VlicTi+3+XVmJZdl1Ueg
EfsGFePSfE8y2+f2lEmzbonshFyGEC98p0cK/LjbcfvUmPOm3lwhzDHKYYDG9ZKEKathE3C7W+2M
WMUgn57G9QWL6lg5SWKr5EHGTnIEpCcAJ8l8xDUV6ij6g5b1lHj6Mcd9w8wyOOVh2fviU7dhFRJc
FBqKrSv2wKi40Jw18mgYEqkUomM2Pd2VnpiReTFFxt0WgSzeGDvx7nSmhEeYQ06B9aWUAnNWudqV
vlsgom2PL955ElQDWzfnMvsSI+qKZSe753rb7E2vihSXtJTWFXK3ZmxNYTFbgg4RWe4vjODsG1gA
T3ZOeDqQUBYuyE09kKgkrWqrKBa1lnr2mMXCLI0jLWynKMzTp7FJvPTQAgBnb43AmoGY/CUC1RAY
lILqK6Mu91XkqkArWM8ZwgxWNri3LUBAWxyWZbXL3VJDtraJsoyti25LuI4MTuygBVLvYRu19hfR
2mP8r9cN3Bk7/gCjEImxvc87Z2TwvC23gS1TfjL/AfH5eGr5rO0ryY4e1YIthKg6vHsqj0yP2AIJ
cToax8kPeXnlQa7OOKd6vs55CwOXyN5FG90ump0SZRERKNlctd9VsjHeH8Q5zvzLZ/c+TlLjwR3L
db7L5QjT8VyPKAwumwlCIBUu+Cmp6LxIjVphNXtoTi1VEOVRL/FZuO4RC4tAFi6hWn7J5VcddjUj
Mes64dqHZz2qSWURxWVMjtkppT2/0JAUcIB0OQCtWF02Ynvmn0DpDLyAi4KXXr2BvTrKWubLan7s
OyureVUh6ERIoWc3V4PMKEHLYZNtS7SpNTtWgpHIyrvPtloeo1PJDC9ex04fTJKkKaajVsilKbCZ
Ex5g+qvmPR7nksfZcp2PNP4J6yq5NygN0FLpBT+P+Us9bwrvge4OTeFli4a7DprMFXbKMgn7KGkc
8fM2Nf3dlKILzA9d8OOloVViGbvsLTto3eedAomP2t3JUMJfj3Wg7OTXcvDF12reYp8KT3aOHHiC
cdLhugz0punVTfxZlU6TTqyqJex4VOu5sN4kt8EQRhFmvfX03F+KBM8RzD5XQcJZCMtqpF3PVOOU
+8aywRKHZlmib0ivKUoRjgfmOmeVWz/WGpXN8fPkzuiqAAmHJdgTDVLNgURMiKK7I+/ltbRN+nnj
SVsz0K0EHBu5aIvuZQqepGb2SJO02sSWlvr9hWnIXYJdonKE9Dbz4D1BHqTKKOwL2kL7ky6ctq11
8PiZT13DTr3AFmLJX6NYT2YALeBltGMWDjxa9yGiMmJnDxFEkMguAVMENneuL4S3mJ95ripnze2j
AQ9wf7doyNEPivHFmNo713EF9QVkEAwVSAHCYpfuindAO8+6GfKMxuscJOsYxdjfiUkp8WOCiHHF
zby1yw9lKfkKfIzP20QQwXv9enXazOMz2DZ24RFyeI9kcyEF1DvLO1U+IJB821vx/QhxkcJo1zE0
71y2qhewjjcbm1ey7AZ/aArKLruA6g3dFsCKk4pPaW7JopMN8xv1Nk1A5RsArlcNzum72bDupIFJ
6cPR1oCC/fVkb2chm2I91J3LkYs43SxO4ZAiLfBnXqvOk1Bb1hHsXH2RLHgptur69CbQrQQtsCpW
1x2tyXR1d/otTji26pd8OWQOfBpjpzPdmWc8y5f7vikWMmUQ1B0Ym205N/gRFuqHEEEj7q1vXdtQ
uiZblm9c22uT0NSV6WAUVwGR426dMJGlI6/hXD7rmJOgekbNR4NewuTSdDmmgL1kS9yPu6v8NgsG
LVDpRXwkfu6PQb1OX9q9RlP54TP3Vub52/1AURwb1LIpmn/hh8GP5TlJvi4ePCCuo19wTJEmJGCk
iW4M5M0/c5d/TasZJEuCgvpcZN/8V+XB//ih9/u/P6CUvykA//sfK4Rp8Pu7x/tZIagquJIJe4k2
T0GR/rNCgE+JbQ7rN0HaBufwy8QabfsUyKfIGhXM7wTzaNuBnVBsmBPh7m+NXojz+68KhB+eAdIB
BfGPk5c0Tuu4LBDMX90BDLY5Z39I33lyKbM3YVx426PkoovbbrnUsjdNhYj4OnJKe79f5p44B3wt
yF67hYytPGjeN+sSLcj+hoqGeATtK1YtRT+KyHkfz6m+kuFrbEtPAnB2YEfkdGslVL608TXGOzO+
KuiDE/qD+vHHPp7IBbbDdIVVuKtB6eCVoyWd2EC7AQbTLkRS1Htoz5DJCShGVHYcVv6RIIXT/Pxm
Zy8FLeSbQ0uzoq8mhWjVQEafO/aIt0VHk+YTyXhQQFQQd23yjJhI+6RHKnafcbvECV34hB2Lx3qG
QRBYH7VHHeVZ6H9dFFcfAz2nP6NXSKBZkZ3OegtDVF+092nFuLXMXMTuVOKPyRM3SKvy82Nyvse4
xw53wT/Jbj/z1CyA3/JDjt/QMMTBXbqnsMg2CnNiYpoNUreJX8GlUNtjHInSu0kTovD0K5E22LEh
iUWuJUGFljb5UeQ4JEA2SvDlRCA3HLRKY8iIt92o4loWA8b2qRPVn1rVWYXmdvdNc3MW92fJ1cJk
ns0J9erPhIXtpAUcO1+EY3W3KWPq5/wadFDSXfZeumZVGtAuHq3E3nWiqeyykhUsqezAUn/ct+s7
tkEhQsojzOu5vDnRIaH1AQgqVHb3LijO9JpmVpAsVe7VbU1wfa6OpQnXjz/tDDJfRFAqh+bnw3hm
UcV6N6V5sd14qs4XlljmeDuj2QhFdO/AZ8EyvolzRbdU3S1EtxCsjiQwHqpvVgCHt3nhBfWwMD9n
n9wgcraiO/VfVHsmr2bFgXdwlDXrFuQoPfktOxnzSXeSJREYKAtGJFbqkmEcI/gA7LNVHLFnGfJ6
9im/8nN8EnwBnyTQdlDXcvtTuwXVcfakQbHRCcFLrU/pFrR2Lu/LzlV2KfKHzexJgDTMslPPY5Ge
Itst87M4D5E0OvHJ6VH3I8ar9rpDYzNZcrC2a2DlV36SzU/ymgfhJ8+5cRwWnDoHFMYNjKtTUDUH
JjvACZcSO/+sCP+axCsEnU4SaxzXf70i/MePhhHgUr7oHLEo/J8/rQiMtH/3eL+uCAzdFfCksISn
S/KvK4LOdVjQfuS0ctn/ZUVAWoVSaVoxgChzp589I23yff2AKxuiIf+tFUEV6D79F7P4nyc+rRi/
tIyMu3w6aQW4g/SbbXQvhWXjF67Rob68vVazSzCaK5G6lGmVADfBWtY1yWIVrSEKpA9FCM30vbyC
iIp7CAJTAfYEmqkJAQfF92kO1tIOkVD0qE+SBAzxiqWxYph5RymVRhIRD7RhrrRH029aJR+1viLw
WjPtU9mFJ7B93WJmBDUCQPb1+vz2JPXvM/lrAJVeWOUkd+qpEhAkJxoFarLKEPrgtAjMqSvk1LtE
tc9X+Bm6XTBgemvYrAHgZF5On5w1rSCJlCXQTj5qh+FURM4qC10aiDg+kgUTdmAcqiOQI0bYvEZ6
9AuLHFPiYlvFTECfHqtbUH9McIzrQbSYxcKow75FNwt5LKQGZKlaKO/uR3hADNv8XYLM9GozkGsc
c5e+4cgJxACL1q5fXD5b/KwFouXZsl3cNetR2ZJnu4P7IDnkjuTYa94lL25f3unrEUcJM9Jm5NOq
VPCrCXiILnr9sPXIROg8OivEV7abuLNylWa7GxZ0y4SYumnRj6MCCrP3lLS2VU3QZb7XE3v3JDNt
27cOuQHC/IGZRgiM2pbmYgSY1mnepGi0usqqke6q4Z00BUp4xkQoxgLMOJQ/DAC4XUFymbjTrfvE
+g6u+E0tNAMoMcO49WfLByuG5RaL7o5EabjjjL275JGGj+jOrA50imWsvypm3jHKpkfQLwAqWdWC
lIpwEvri33GbPb25HuoUzcDea7+EOMyQeDCA1l6qhsv6YuidkSb+h7mU/Q7VqCWtY+IfW/YF2IW/
c8vP+MN1IXgsOotpHPjPV2PxAf/1dYM+2yqvIdQuc9jlRyXUnsBrleC6QurXVEM74SY4u85q61Sa
z2REwosOFFI7k5swfBW9JypWoB1LmwyA6bmj51HaHCdYdRnsOfA4sKG3pyOKtXasGYUi2e+9nlco
f2auh78tZtRfey26vTFxTF+QF6mwIs0hm8MqYHBXWq5mhNjJeBUmVlTqrOiBENHpPUS/uwS8yMq4
kvEbi9R11tdtroX1ZXEr5t1pdb3CV7WqJxI6ThAQ0LjX1ogc4YVK7juHmfYgY2vXLrB4q0StMjVD
I88rwaPLUU1DzRu+dT9b3S6B4NFKoZGh2q7rUPUJLmBOJ1vmh0q0sy9BWQsVM9o+fVUeTtBeWPUy
unoOlBNbI9Dr4czIHkVghnWiwGYuJYEyGfec6paEYjpHc+YMuukou6pfTLW9N/rCPyyRH0MRURNJ
WALVoaqkJf31Gvfv/M3/999+YLlZ6f5scfrj4/1c48BWQS0hOJN6BV3tr2ucMeXGicpE4Z7MT7+s
cdiApyA6ZapsJsjHL2sc6Cx0uprAkAX84t+Zi6gKi/kf1jiSCP7zidCkyUb8yxqn3JtsIB+gCX5c
+R8GjF5Hn2N3WZfrSVzE1dyGHtzAQsbGUvv1G7GOFB3SoWytkpygj6LyZsd+QLy7Jhd8nZDY4ip4
n/BuVPYTawneHB4pwVRp68GDbJM8XwPAxTkKFUPBXOMJhwuSFdQRBIQX0Y/fDjVM8kJuUUDPr7DP
3lnNPHNuTiME1sf+y1Pnk8xGnU0s6ZQW64DSPpJvS7RP2AjjKFnfDELwOPS2rpfFW+r2Xz0gWGi2
FEYOiqlHUC9T1J6rEatFH3bNfCR/hrM+cWaI4ltH1t8K1aFVrM5FqxN3VG96hE7jpYQ/BcaigCdF
/Phgz45xaX8MpW10c5H6Q7Q+aMbrhMDRzIBmJPhCuEHK6g+3qKGp655qP1NLa7PZnKAZC/4Vil2O
ZUV9qz1xm30LrcUXBGJy7bIg6Z1LvJMr3fKbtawRlV7ypNGh2YsGlerVlQjwqyKK0/DsrBVrUX7L
fvZsvlWmRRoQyEKDJB46W24TKY5KYAywytWDViqzjdeepQAD0VKx4sWNhjq4BhpOxCQhyUgUD0Zi
hiCavhx1EC2brbFexFG2rr5qfxI0TfItBl4i5jOmXmH69gRtsDvICj6jRyj7yOZ8U4Wb9YZOrOxR
uUwGnXRxZzDDirMxTsvTPcyeOy6Oo0O3OOi+jU1p2OWBDVH8Lp6OaWH55tv07MiC3+3pFY5e3tDt
kyz16i9M18fge11IH2a9uyzSkOgrhDXjh9Ja1o1m84e87ciDZ2JwrC4kIZOAfJuzuhszT/hQRCd/
hlKIhlC2EQNfwhhT9LVYl5qBq6x220vikIjQXea3JLoi81mW+mZ2Pe8HYNv40GpfMOjYC8mibY7D
AatsJbtKh9fVk5mOqBes0/iSXg0yUqYPjacBiEd6REH3NFsEKDPWuNJR5OEz9lqSmus5MTKzRTEX
N5fzA9hIa420do8q8S/MHufUfhKp1iQ+xPpWvkIotg2GJ40zTGk6gwqWxdb3Pauk5GdhhuSeFzK8
fueLmLvfsdRRyW/bb63YtN8KtHd2D9q2KhgbTACrfUW3c8DXDKP0FA2MDZlddF6DIPO2qFhRdZ/u
LrQNVIS2KLvi/vYisQmsvExctHZrq8xqMObBdHU0qMLIKGnHS4xjPH6SYf2s5Oj9NDK+nTQNG+EZ
9dDjlRaqPOmu8fe6+IAwraQXyYckz0aPPSwiI4Sii0JDiNMs8612DUbGS4J7u9nzi9Xf7fkzvfhx
19y85nV+R2CerBNhXrZhd/PmzxxWcJEzOyzHwJ+1V3Fq1aMWYdl8CJ7asavItvS3ZRqJ4nH06bmL
qf9PvfhbB1FmtC8RJm3CTvzrtfQ3gQGm4f/1pzIRkvDvHubnEqqyEmqQljVDZ3D/S5EoUOexjAvy
bzDJXxZQCe2AKeM8gcg14Yt/LqBgusizIbbmX6kXf8PoQjX6pwUUtTrYLxZpQWKpnnQHvyygqp6V
QyJWhFi/M3ym4UX5RaQdvG9m+cyEVrfQJC65o22dswMFiZriDFnH+5b+f1OsBa6C38nT9fne2hA1
GGiLHwJi0OlTq5+Z3Pu4XZnL31FZt455TsmuqdwKaReCzqhIPIF650kOL0dj2FEJFdfQyWbWc/MK
LZABwPB6ORbz59YyF9nTEh/MLLFwISfTNKpy+9HmS6IjNA2nQnVdf6NuMBnnSotUirLi9XrdpkjF
47D5SqknJHgdFhq3eo/EC50UbX6iNwikYkJRrAY96HUnxQP6aWwheTArLl5vCwMuQOf1rL1cRHTc
EavlNUeypq8L0iYi+VhSNl6sI8QHCkeSAQF/3Pbqsccs7OWTmAC9UwBRDFnrdCsGXzVsmASQSWhd
w5Y9CTLWhTyHDCIGuYM9ZVrKW/f6nHXWfjsDczzsL83OXI+jJX9I0UPG84Y+AHSZCT3Y1trdXVil
LmrT3H6DUhKVYbfonIREEbAVb2/wGGcuJM6BMVOzGN3plVb0l5OffCZejiSyuy9Fb+mdfHIdCCW7
rrRyRQTm6F5XxnexQnqA4o9hzTJ5M3YEmyVTB80CIsjbAsQGWV7SDh81lB9Thc5h0SBkiEjmkcbF
Oz+Yi5l3+TaDYU3lWDLa3iIgY+A7E1+QsJtT41lEPsyui+ryE3RYgMKaNAoDCZqI7D15Ydek8tce
8NmPXO9h4nIEyDCHwinplSHXxCCEfHNGyxSHD7rNGY21bH6v/FZx9B0HpGR/4xPVq/2ouwOdOKgm
o5MvJJY1R9UmeOMoOvfuai0IcmAfUiD2ZyVW6gigFwEHjPZ6Z7j6d/fuLvi/0+CxM+k/Fndc1obf
ndz6RZtCIIpTxNKQ2IsKe9eLvCUcAuxVA0fi6l9vr029k7cTM0r2jxSt3AZJqgY5dW3tXjsbjOx9
Hvvy2JzSxYPNR+zmozvT2WHJvvVQmdRRWt+m7Ul9W99d9nODzd5kzGlGdNDc9uYSHc36BNUMWhp3
aD84UTYyy9MFmfSM/AFniDQ2wCgvD49d5RBZCA5LeDU+NWeX4P8hkS6cJWta002zUWkboyXfWV80
+WdhW0LkrtYSZFb81rIQ5LtHPLNHCs/bhRlgKKlLqZ4Hpx0gLBq02n1+R64ookXsrSp4RrQfkjQj
Xa1PRsK0TE06uRaj5wtF+Lm3zadTvZoF10m+sdRFAvpo4TKcrj9K/8bo8P48CQQF5t1ogOAzv5rf
dETKb+k8DebdVzzh5Uq2mYpPwDHTv5rh5wU5xCt7VobfzAyfty0WNUeBwnbaYSejxar416PufA6K
Q2BebwUoN6dWd7YsaqSo6otgJxvUKlxqFnSBxdzDK8HHTWDHo1V+/pVcXLlZY/hoz0F7DOgUnewg
Rg3Ibyc/6BP+xidlATbovH44Wzmbf1Ps8/12vs2W3/80d38E0LFcSSasjWkKZ7Cc/dW47z/NqYCy
/vcPlOZvkI8/yQKnRfB3j/rL2s0iLJETrAn6HwgfCqFQhqGSo/CnXHVRwhvFmk803Y9g4p+rt8b/
a7R4xakLDGjzb6ze8sTl/EP5O504UcoKXl0ymP/Q4q3GrD/NbrcmMHzlLrqetVzCfay9JJ4bvk42
1foWIleikUUdtjB8Bw7jKk7tmQ6Ulq22c10J7a6kzUg+KvoZp32vsB+iWieYFO5v4kBJnnI4vKxc
34e5AR4zvM4/m8yqmKaMXmGuWIuyOphN7iyTRyBPYVrn+i9WQTz/VR4tTTrFeJeo8ShTxxN9yWUZ
gh9pWZAmPZqAQEClEhtelAFZu9/blIYsD8eS1CX9yBI6fulHOAwNJu9J5EdhTioWRbDgADLQj6GE
pK/nKIpn1MUq9YebvN++Ka5mJeB9cyt8CGQWmCt6qk6yz9bZzSKSnUG+jWyBK5sQ6n61aB32NrbK
xVG2XmnFvhovYA0uy103N/g4T2gIJZvvmoczzLmOl54Cwre3roeJ25RAggjNieMUdsewOyc3S2nW
6cW9fukVY0sAC7ZFjE05cx/fcjSAnrfyFUE1z4nHRJCsJbyjNUgGIkgnCpcDo+l2HBRfNR0V2t9O
hR/pdLq1o7TFL+SyXo2vueh+SXl0zYPr4BAkCFhhA0+bzuINQql8RrYzOFPOQv8u4IEhXfUBRDUO
Zsrzg96+f/mOO6hPdGa5yt6V5e1k42WrV6cnxcqQTrqCjL8WRhS239fNF0iOGdftMPU394C60L6J
bp25+n2yp2jAW3ehzIxQXcoGKkL2GqDMxOXV9LWRq7Y1tsj20J29XCCmmAWkrZuvx1KkD0AOh8JH
CtnRhezvTqKB3IDrOSTLFDhAejongd2s6i5iNNnN2I/CuYRackhfhOKl6DcJYg7t8qTdjwXKFZMl
tKbjG1y6rxF1fArMNL+9j4p/JwVAJ2IAMHbPTBPKRietH112bOLCPcnhPxUTF160yKYmIXvGa49z
9K8vwlRMTNVoOv527eXvf+4+/vHxfl5+pxQ/3KtM2fQ/dh9NRmUmXUl04VP43y/FEwII7gZESQQj
8IfaiRkbhANNVrmo/52rL9qKP119GeLpImglnVRSqrHf1051k6upcVGpnVzBWD1oN9GhUNkmZG86
GyoaZzX54e7lu0GUukCm9fikKp/aCLzziCqqozF3VOG7RSiWhAoUkXE1u3gZErrE7oUIyZGh2xAI
RpwS8h45KyHlw8yptmid5QA64GmMlCRI7jB4rnTFqLgg9dRLhXkEV0dyud/vmwoHZ77JN2QOl08E
sJAXI9jtrl9d70zSAMPF9ENB9aa2kdod2lPX054fTKHD2TiHwgwgEaPm53Vlah/50xsp75UdX0DI
ULvQ/ZTQyQbN051jydABX26RL8i08DE7oCiGfx+kpgbbjB36QhoPEgMykVEc6CVxddJRdN03Nw4f
ZIfTkp2kRXTnCsnDiQc7jk4MlNJiJeWOzOICuaCNcSHqQQPhKWSMGN2fWKSAMsugo5LljNRtzFDU
nDRgucqdfFynPdkEoUp38kVdSxkwXwdqQgnV8WWKGWiQDl92XreY2H+tm4StrWQvkKZgO/Jw+ksN
0Mp/e0txnK2uq/X4Tln12in27QnbfupPqLxrFyoi8rlleqEqQ2PANVJV3m5YE2WGpNNtus53kdcu
QuB8EAtp0UFyWLcnt/3OsL1w0gOidayjDFA3I3d6BjN8jGMggZevsETKMiKNVWa7lJLoDMKfksAS
9sULROET9dNERzJtcXd6ovjRoPcLnV3WYBrABC5ZiyT7bUYELDyYw2lKnkFsKWGgPRihvhNeT8Ic
Jxu01sVj97iGLEUrkx5e4t2PsA02tFAtX7cF5SN75g1GmatRTDB7o16hDCpLhqyCp62pnjoKH2Uv
Z0EcHpB2LO5wCwBm7bPvFDRwZOKK022+M+Greg+YleYkOh4mRxAtPIXlbZ6G4rD2q9lbfQ+y0c3Y
pfMPkmuoWsfaMZc9bDGaDZD4rMs9aMVnVJf0dhsYGXxOMPzp4RjT8xZeq3Glv4m3T5xzgzq/8E3z
jaJJMtbKXliLPq3hj5S8BOyeVDuofmA5KryORkKWEdk8TF0tAy3PcrhW9iWbZycHqiTcZ+fyJZ9w
COPePqlOjCgHPlVghJIexEbA2NYuCbRD7QkVkzFeoE0jOU1YwaSScS5NyQEyqQb1CXMR0p8Qbcqn
ILrxS0ewfeM9QEQXPsm7uRvJX6TbZChDdGfSwtblXq6C+Orf4KTD91HpDGPG8i7H2we2b2kl4vUy
bNmFi8447osa5kSGop0StIZ3zen8y3VddHMS3UhzQ0wd2+r79SPJom5bVwEIoM5Ht41wRh2CKRsP
H/pB6b24cgiEP5WBfH+H1MMhCoOKD/y4Thup9UGJ35CFCzM7Ivi9cNoqwOr4Ln8zfVY++kUe3KJx
ru3I7UVTK/Gj7rHt9fPbEgHmW3cwvNvqtMdeWhLylwd8RIj9zJJQeOpR/iJnipn+JwiKHlMxe3cZ
NgzDWgYslLw/Rvf/s3cmSY6j2XbeikxzmNA3sqc3QM++b9wnNHenO0CCBIiOaGbSTKaZTFqAFiAz
aaSq3dRS9CHyvcqIyLJ6lfO0iGzcnQ6CHf7733vOd2qMg5knvdGnlqdXL7bpSp95OqRFtj/2PqPI
b72ei9vusBBiiyRiE6+kKTLSje2xGo7pgARA8ibFJ95IvHqJr+yGVq5heg/MskCWGKS8y2g3a8QQ
SwTa6RjxvERsz2A0tKa0pd2hp4TSd8u4Cal9mDq8ZLS8PUuebOLXsM4xMdaYkokB5CpFsB2j9s8L
cXtHc0XDm6ku2T/0X5pJS8MLhRtvP69fshoUt+Ev9jNHWfDSLLKvTnyxygDd6YIfV62fefG0ops2
yJdVRl3Q/PCVfzyJZaUGBOsytnchwYeP8XUiw/MEnom3fZNv+l3mp2NZX5QLoFsmkLZ1BYc/D+nv
3QYYNX9pumkbMRjwuB1PoOFoRlB3zn6/fxbECYoBbXTqxHQ8IaB6X45bIyA2VuD8yqAxMMHVGl0f
L9Em2BDR24KjPeA2QD2dWp40LJwYiF5zTzTGGCSlNQEWE4WnnV2B8VrVCDscK5k8/vDL/ZUgbUqa
hJMN7enfL86oxqA2/fdf5E8/d7S/sai/P9J3ZZk4NMz/xS3341CY4ost6bc9sUzj+ruybNAiiZJE
5JFkGRj5ft0VG6h3oZDQfscuZ1q/py6jBv1bdRn7bHnYslMEck/f97Rr8yoqwhCDdMWOfx0JKM2L
dJKaO8M+yfjAC8zfWLZGCfabIZAhRjIEh9jVvNMUyALAgpTP9ZhRLlPf5ROn90aZaO+N5maoQvAT
mQho76G6G2qgfJfvyk8IvEhqiRfWwgUSik+Lt7QfedFrPruP8ZnsruAaTPeQ2k9vGm21WQHbUGDa
SOQvERiEO5yFiqmqjx1M+igK4uPNBR81ICSMdFgzmKZGXM+m0SS6h+Y+YR7GFfIetiRcSMeL6dAr
XiZhs0teLytiaSeDc2ejSB4wgHJof/aTbEx0w5zI6BvUNhufHHvRGiIIg+2FxByaCXT0qpc7AglQ
o7ZnaI+YEBiKq8Wb8AgZYKPn1Rpm5/ltKDf1NsStxE144BA/87BZX67j9lyd1SHtQYUoDKv3Obnd
kf6iokE0i44XazfrIu4oWrnkPBi+5ZA3T0oRz4j1djs8Y7JUHUNbVddVBoBT8K/XsHpsqsmwRINi
cnISTz8ZwcPYkEAEXzyp94s4iI8S/cXzZaaPBJ5qBfkZbmWG3Djfr05s+qVgc0DD8DthpOP9Q8Xb
UNYkFE21RtTuSB4Jj81Qz+luesncNJSpiijnwXYyTZ/FCHmWylzfPmn/yS8VebjvEkswXUs29zAW
k+cW59mFpAmUYG0gv1Amud5BaKZNOm0xrk0Kg+nKqIHYqK+aerRUz106bKGBG0Y7SBWcu4wwdiqO
an3aXleWl+PPWeNd2EbP7WnKq0BsCSP0VZGG/Gp3mQCwuJMKaJ9ohZJi8FmEej1SmzGnB7DgAjXk
dKKdsETAnD8EFx8ZO+PUfxfeFAIVLqsHpSPt8w/CoILLkTLhpAcR1/0PnQEFyGSsOxSPOHrwrCPS
xtBVLjJ/qIF4UgNYgMrc2sL7Zy6ZT3BQnEUCxd41xL70UlmyALgDR5mstIZcF+c0+KU7LDKiPq5D
qw1wiyNsNbVXp34nClCa0CVFCYu9Jrmt+vhsYtrJHFldlJjs0RJbS2OZshGK3K+BIYA7Z+iuvjW2
TueFyBb0xo61rEv0wsrtvb1ObrskpBNgufk3I0/9flrzu+FuZS05ykLmXJ4WdTo9A5x2tjXiHl6Q
LGUudzakEyLjc9z+9s4JWGQywPGAwspLNrpCmQbU8KB9i5O/sgf8wDVo7OtnE2ZaQNYCxg+FDrCZ
rBqUCNj5F4LhDb92tzlaLr43hHtqpFmMvvponHRTjV0BxB3I5g+P/6c7bI1Wone/+GRMn9Y8sBD/
O9/kEfE47Y5nynKt5dBHvs0MihpYCagJMfiNQ9xu8hWdNrdfXncNqVP9MVTgWBK/WF33TVh2H1IU
3nbadX7i+erURUM6o4i1bxBO8NF+eMMBZUaALu1sMk1neekYjc2jGE4TaBgsOIWf8FyFnC+PRc0L
0BXDM/mwnLbmqjFfDXaaDJ5Dc5sRUWJYoPLTsXKdX9EaOCjJeF44/yv6jQHrcJqf1vRoNKcXwitx
jFpwIdOKZIvra+xtdB74Kn294JmDf8l0n2fV75xn47UPH4nZJ7gifgYUEoEjAANuf19Egptt4FmA
r0A1yU9N+9uq+R8+2v8YfZJceeuiLC2/tWo/skdXXKK4+unLf95md/7+0/A7f73Nj7/xz8FnNn+7
f5Y/3+iH3+G4/3K/7lv19sMXkHsvVbeqP4tu/VnWt+pfm8fDLf/RH/67z29H2XaPz//079/O90vq
XsqquHxUKLh++dm/UsiG9sYAseY/mFtYRv+hXvsgpP43j/RdJUGolKZJ8MnMb63y76bjIMvI+1VM
7ZfO+6+VhA4vcihvtEGYrf7Q4RlcOAzMJUtUZSbov6eS+Obc+am/zlNAWYK7CCk3EVg/VhIXtREr
9d4N/fXTs5+pj2UZrY6R6T5kJpXzCPEkGYUXfJ4CLl77xigHm+iHYu2uhdvXM+QqYRxoo0ZZJNew
HuuMicWgXxCskkVgCk8Ymq+eqhMy88DoYV2DXAnof+TRwmAZdBVXdfxE9LJ8csUWAWxodI3mhBX3
vS8RKafuiTQEcsVWnSXJUx3M/F5Z2u8VAcXZuqbJnK2FYz+tWSZorTsnwEq+KL5W29Nj4vuAp+lK
RPQsGKO51/e7xlQbhXbL4ywRD40fYXpd1ZT2kI9ZvNgPK+RsOOQJRPYo3kQ4dURo2HCgAHcTfCB4
WN8zuC9Itql13kEg4isCI+LUmH7fKaiSV4s41zYbaeBiPg2uNA3tab+qJu1UbEYl9KcF8/R0k+BT
AvvkVxudf51WcKVw5AZENgFrlg4FKFvWBtbfJ8JY0a8RJzit6Mm1J+kvGlm8OLQ/HmGWgnFqUhKd
RxeRqmhBbz+oX+rU79eXykXSVjgfAbeSCD+WR8Y9vK9qUhkf+uKSTxkoUCo5/kn2jcMVQQ+YNwzy
Q/lXwAKy3I+mfGF4n+4vsHtpgiguOnlv2c+H1dXyKtGhKfFBhbN90JGb9E+XrwdM8bMALuDz19i1
KxR1YH/8pXFf3o9X5HTEc40LZrqFlzDiv+h2LI/viHiFG9s611jRHOsnRebqC8bwQXbz5Q/dWsgf
db4S4K5jTFWcdlx/SFDkUKmNlQAsgVSEyopaqNMcXtLuBZYlqKnnyVFJmTZWMoIsJbKpZyp8R9QR
28ehx1dKy5DJ+LuMlBorUsRPE87/4R2e49K3vHhBHRvNTturMoJIZWjjHL4c0LfE6V5qtMXbmnDO
apTpX3X+IpT+vWWI09ZOf5qbeKZspVH8qLd2FzjZdVg350KAW4WF9r18eE071cgj45Fm/Yv5iEKl
HnQbXytkcMvj48b6Y6uv93m1er6qz3MrY1OX/J5VDo1fYMVHp8DE+n6hvejMy5Nzf8eL1EGciney
sW3r2dURwC7ZNbNe7DiDy0hXA1UNaCIBd3EznY/N+gbE4MGhz9lBTMPqss+WJ1ucfrP10JkhoS0P
Hu0Y204usWZq9QxHz9WYZvVXZvr6vElW1zPRozf6g5ieJokSvkuoLEgVU8eCvtaKbSstX92VwJAk
PkE285hvDZKxsBbjIJ9Uzy3NgMYwnK/Y3rzdlyv5SV9HnxaSP5wczkWv4+NEQKswf2vMD4KyItZU
B22dlk5lZVHgB38REVzH9Cf/WP2+DTlkUMMMftmYYtL8x1a/PxPD9F/YTf9mARR/Oth3C6BJfARj
FPa9os4a/N0CyC6aNY4trMGg+fut9LAkSTTKJVxEoBe+30qbTKsJACaDSSL14XdFSEiiwf3/vAJ+
f+bfMia+04d15j0yDbOoQzo/0N5NbXJKO/skbZXrVA+sResjUZKp+WgBOQXXSzcRvFvsNQkE9TES
TAAhbr7XPiQkRx2Vn7Vpxk8flLL5epoZG60KjlU5lk9MHz8EgQ5mC7JkZ0CJ2zRs4TbdmEgmCEqT
6CC/aturc/6S8fBBYbBpkO6+cAdeSO5mEzM/0yKjaybS4vRu0+r4VD/oh/VoXnbSEsP6/b0LJkrz
GACe0BjJ3/1Ip+kUMyi6LpSb/nHlhBd/RaVqp1d3RfPJL3yg6R9gPRGd0doKz/vTrPpIvhrIhDoQ
zMRdLF6ZnmPYsweLe/lw9olN9jicLRxQV3UNINp+zeyFCxnyvr6XDMWhKPoL4+Qmq3SBeFvOHC4Y
dLgRL2OMVVysTqLlMAPAnJm6+RwTL+OIN4Reiq8DoXdOHcd8lZ282D+2YANOIAZJsGGzwKRhSfFN
k7Kh/9h2QTzkwBrTK4nrFPnOHmdGkMwbL1pfHkuR5V71EpZlYYNIVl2hbuPFGRvlGAo0rUYGVxQW
N1cO7tqkfjiuEFbKGj7DdVq4xdEKk3e0vyB9pupcOw8GSdFpiQdZx0jFHUhvobkugbed830xJc2R
NM2WJ7v3s7cS5U8yF+Wx9pEikyP4iMZJwZOFYlka440ZBMW0OZiS3LgzxK+6V/iAuF1Xnp9J+fMn
N/o75sxYyEFlkT7S8b2UX2KCpToLcZ88vlQER4wJ5s/klcJiq47FLwAF43pfGR9a7FH29M6dUuHr
uVX36n3cbi/ZRvb4Vxn5D2ZnTeuK+xtCs23E6sggY0gQpX3CrMon8RoYZgVMGrvS4LUeFJTPkb7v
5vUqX5Wvag5yyS6wVKE4bBnZWZYvG0taPozOD/gI6qC7hK+EjCz7LCzZy4xreJvVRqVOd9AF+pf4
E8hQjeON9cS9btoJQQ23Iih391dtAiy17ANDR1N+PSJ+C++Mo6RXiQlKx3Y+VV77dbuiC+BcD7dD
OiloHesuKVEh05Nn45qbxjdmBv2OwcJGQliioY7gfanO2Swv2JIyOV/BQDL1ZWSDcgHsObq9GeNE
ndbRJFm+EKVlq8s6m96QbFAXVBMTL9paosi4EgKOc1l3i0mzJI1zqnzdl+Q6Dmmdyag+WjN58RxX
Y3Pa8HYfXYhXvDeTiEdAP/iyI7LrTtc9xG/t4pz219F4TZPqpaM8QaeHYt0G/kbg6Px+Juax9+7b
6KwfmQ/QruahNoizoShsWTKpmegBQanEXgvAooF/MTtB2EhBzDqiYNeEd6mY9mB/C+t4yBrpb6sL
KpBhlsqrHqqIT4sxUaz+s3KeGAivAFWF5GXg7mbOJ1q4KeXVVHq9OIG8HCzkJGA49IIIF3PzjsrN
x85BCIo0araqrx4vS4CaIfVASFQL4vLWvoHs1YkmgdDOhc22FQvxaGFHhHgU7fttEjHuwcVWTaKe
duV1JsBMAWPhG85H2Y6LyT0KuSsamUZIO6iXuHh8StQszs0n/BU7ejSrDBJAV0/7M3Nu6ogkMVCb
dAdpOwX34xMYJLqKaBjnpaeDPq0Rb/AwHh5teN5L+BvGTO0ouSEJhPLi4VnweRbGrF9hwtvzzxca
kBcVpEsbwHJn1iZ4n9cDsd7KTJkxlosxbFCkn75x/Wq/CKsJpWUyPZ18PA+Mw+DP5/D12F9AE+4w
p9iX/KjaQ14pcz0AP+78ZfmRHqT1kFFOogelVgDEz+9o7d15k3/02H+8gddujoAfDecDhlN90dZV
mB4S2DWMRL9KYDbG85zQKbXWuNdwdaYHmmDoYK4Uf7WXcW0/szWIRlLAi7pGalOFgkis5ioHM0Kt
mPnVpL8dZWtvDhzhgKeSbRfxSQQAo8Exx6cgMybx+TW/hYow64wnQ/GYybuKlYi2BC9VvLhthMdY
7YYmc1oEfTeN1TDXHYXGkGP0rlINreXgsuL1i8btgU2V2WzjzVMdsbPiWoBWCR9GOYIE9kSNaCfL
6u300YFiEMMOpLMXbbt43bJ3KG8+jw3BMIoki+A/pAqjMns6lzI0e56wfi4rTtlOKiRdMtc3RtQb
tQP6BrhoXLGVE/1T06KmrtyUNdxg/f+Q+Had7DqNUSbZM/q6Ll1NnkXMcyAIJOop0Emttap6XZ9T
j6GYxmuMyPICCyHbVAEzQpySrcOE6/3qyUS/qemx7OG6oVzCsBEyU01QYjGMspdmWO2ZKF6IQmNY
PK8F4FGa8+AdIDYu9yiwASZHRXj4OT2a/gzzJ0jeB2iNnXtM8uUufH5cR5L8mVjzB2+Xwndn6eiY
Tsk+SJIxwe6L62lMQ31A/xSP2aRk8MiAvnB14ogcnVH9sDhu6MAzKtjvyZ5fMGFrvqk7atIRwFUN
3pfeCLg7KXIniTmPt5RCcjRT0DQnMqQl5ntMzZCSg3ZS/HIc69MUROxLmUTUFk/z60ppJM9jgDpR
xrNeRujg26MwRQdrTRXaunDFC4fShM1POmW3Ub9fBAfIqzp0ytiurErTlzgr3JmZk7X7aAO2oKdV
F6uuGr302bRque8ROKOG6a7dkApj2mG2WTXdTDU20YGxXa0ZfwzafpGiWqSXGIqiapKsU5//vfbY
//hG/CfPnQ3C//rLn/7fL6lzP28TcEb+eMjvtgkymChAMia3UJAifbdNIMEVFejfiEuxaKxpFr01
RSKW9cdtAlaUobXFiMwQf1dYqy7+VgjFeQ+h9vBxZCA8PwmhclGN01or67Bi2aCjr/n30yYTR6kw
jmNP1Ce16cjkakrg8fpQjJliF6O0n0MeYE2ip9H7ZuHfhnK3Wmf71odGcDVDQtjlr/icrNGJgpGX
aFyRHIqM3+UPVZE6ijZGs015Hx8E+FxOvHoEj13zyYe28h49dq3xKQ2Qs1K73foD174j1dtNdZDI
ngIxOqI/qt+oqFvrPVm/FtKybncy5j4JKgipyi3bf4Qkwizhc4VC6JgjWTpyg974MMeF9llpn1I5
AmAgo2HtNlVn0cF2zRqgdo+y4zSvpos7iFzuQlMe9JeQGin+63N6ofuGSPexzdGh+BwRncvZ/CpG
4j495xSREkJabCxTBmlc1UBIuyqx0y7mj8AcqIETWof9BDbPgAl8AV1gHbCxwpJnZOBbftM6Mmgs
FR7mdFHITrWhbEn6bX4JO6Qbre2PckpUQt9IF9hykAUDvfiDTDjdqRbJLdiiHsO+avsKNUYo79BB
28ojvDDMZ7KIFniZ41agZbKWWzLwnEW2SlqPX0jdbKzqc3Rl6HtugBfYX3iFWLKxAw+Ue6xmHtVc
ywAWTKbzidbo8/MGQefeH+9UK5072p5cfSk4rb1mrAW7U3Eo2bJdPivCaFfkB5JlqvI0ykHcCHbw
+dGbh7rBodoamwsqrq0JtVuEXJnkI5KpcIO+1q1f+rx5xvEhExgjlu60fEkUpwL1AwNhPC5lJ8ld
wIMpVsFImVpktjqGfCyc8jEiJeyyccrKGVchdoihf9cIoAk5D/JjRMNrnuGlvjt3HTOOEg5V0JDC
dh2iz4jKOVAS3y9Em1Xzew4/tDlRNPMFvbYn+qwkw3e50GDfPLzkGqDqfTAAmFyi8PFOL05cIk0l
NQEaTuemmftZp9MGzVuL3riam/LheghIhStCg+1VojtUMugVHXVpoSmrPWNusAV5kOIdLgPe2TRv
k4DtDOrBLyqfxJmqdvD4ivuwp9qUXQoEVZ6yzIQ5QhTsqcyrnENUjdkuMPym9xiQf1j1YTw/lR6W
1RsdLRzDiz6QVslLNTdSGTNU4xmxhOymS4Nr1ROhuFEIOGYPQR44Usg8ljy1IVmuAuE2mG/0+Q2B
M5lJeM+mkN+ybCxbLjrd+3tFDDFV3FyFS5oxjhoABOxwhZEwlAPd4QunkX0WaAtfYpfDRQRO8mPV
bQ4d48kuQGgkRGMhmzLswp3RY8Jwvopsas5vQgZBj3WzBhg0o1w5DyNKxxgNIzJ5mLiZa/Ywo3hH
YQiMaTghmn0areb3y3sGkAh1n7aEhPhQXbbkJYNhg2EZ98KgM96VYZcHA+4oUC8L5YXJGVw9/tec
V9G4nOjzS/ySvfft2IL4OXCTOJUnlysMJzUa9he6GuHN2YkVYOvyI07ZoxuLk57juTpnIdXAt4R1
EuBLe+Vqo3Njrww3AcLHFt8+6zCsV0hv7GxiIgkDWoi0vWdEGbP731zbsfZyToAyPj4qrEu+FSrn
LDli0omUEKJSSghfvKsP0aYJ/+gXfusXwomGNyRLTMx01si/Vw78kjRLUfCfcZL+5U//5y9/wqvy
f/+mNPqno/5aEdB4M8EsiAodOoUh2K8VgSHq+E11qA3oajCF/Do5I6BdJHvWHDBDFAXfNw6pEBSG
ajAZkEYrv2tyZnKgn9uGkkmtomsmrDzQ2Pz8u7bhU7rLXSdKzH9t+TQkbLWs8mZcdkHSVjQUuqe1
TgRq3fJFf/RPp7rmcyG39kVpkslhZFurROlAX6iT+tjT09LN8UNfW6SB+LgksZpfSLrqtGytdyWq
6rtbqPKiS41DKnU2RZHX3PuRoOYQIawb+Lbo9Xq9v1SV4OWqMdbactMYxdzCUndS3x8dZvlmdetg
7Fb6NbhfrzsNbcs1gwdWM4R7Cp4icRk30oOawxEuUHrcSDWQjB5wqEzCpWlN2keFtK0hFLETEHdX
oi9n7aw3+/enmJ9sLWOKcUP3ouYNF+uWT79wAYJH1JqbaoD2cRo5lt5X3l0lT/pEuphRNABATzGG
8gT9OBf92oIGKhnH6tljPDUJenlWmg6UVW82f3xIf2nq67wtQZYMcBK63X/vQ0pK1//8y5+gRfI/
fDaHj+rPBTuV94/H+/XjSVU+2BOojH42jmGcsHQm2EjXfnIumGQh8jOTzw4jG+ro7yRy1P2aRbff
0ACb/S42GLq6334+RSwVg2+Nq4TC4X74fGrl3UrE1qxCX3LfjWm/FOgpDLthfUWHzFhgdwaXldBG
C+qVVgb0lGIn6txqeQXeIC30t3Ykv6XLBw24qTyu7gs6hbGD9Hh3unnGkCE6bsYkP9/vcNHtPb4H
GjvMkWnS3mR20xB8mawO8VxIV/fMzQjgyj263P0sjOlBmzOa/vOUZgrU18t8WNJ6gqP0AGWceyQV
CXl+6SX7Y+fMjv1RDx7T2mt9je6xZHPy/YLa/01zAcraZ3Weh2VoYPvkizhAssypiANe+Ijclket
ruQORsPXpCN+cdrKZ3mWHsELqyua0Z445viiM2uGkDDSfuq9WtjWorzZs+itOuqz3JMW8cAkVknT
/iLqcIoCe2T2ONW3KbuZxHalDTLdSz/LxCCOd8hnC7cBNbFHTDMKa5uxvQ72fXxT3AxT1W1d3yiA
+YJYIARV2DJ0HZhNelp19HaIA6Ppj8MLgFPzhliXbBmQUtXscRbVbWGFpUTbHIHx2Hi4i9RXqsPd
mmhTsQIn3szhnu3voZ1F3yQD/YhmJg2Ugs2Pl5N9khDLVCQvawpaB4q97pLbyobLLueasNDpJUMa
pqkkhZUVAi1HmI+G4BmKvDQCikQE3/ivp1H5pWGuugxy3xAw263w7rrL1uS0RwDIhKNlj8Mt4VIT
bPmk/7d+jgxjfUNPVSytmBQi+lBOpviGULgwdCSTvUX3qRD1xHDjMqYBhsk9RmeZyuvrBy3J/lzQ
BM79U+JF1JrQbWT6QxhCGrpFT7JkjHk0PEJUj9qxH+0xkm1v9JjSCNP6kJeNjbDqp4SmEVg2STzr
HZId1J+D4Zl2NiqnKDQX7ReUNZPuYzTqFuIC1wIrlrCPIeoUjNprV/oSXhFJbmhu0rR93AdXgjg6
TS+B4Rk7tm20dfsuFDhP39rJi9K/TeQNvVVueplykAibPijQBBWgOb0eHiDQJeKoLOY/KKKBWtIJ
tnZQdvbxW81WBjIcbuj99ev6ZZFPfbVxd2NXVwKaqCWggGO87yQ7O3K/Mj1ezW6wIxcDTL8hJLp8
kUnlZtz/CCHaTTkf7JqAAiXXbH0V8VrJmeSutDosGa2NDOczINXZu0+jpzNA8ZCxsqNQcaJjcF9J
3YhHwCZCm2EfdfqV9IDLZlYOJ/lwrNbDCJ+7nO9NGrfXUGJ4wco+5VY45q2EjGEM+RBZ8dyjpwDL
p3r6hrc6qXTMKh7I7juCSwm9yWO8QDFmTh7vhzwawmbmQjDvsX/w5xryB0bhMl82ws7CzHILS3mZ
YwCQZ+KgSbhDJDsTolRFfuspXiL6b/SmGZARYDTLQJiVZ+MxycVDLi/FclusSYQ5C73zqHxw95Aw
Wk9zJHwdd6ew0doP6pOBHDtnT3a5E7DjRc/xNZ+YzyCeKPsL+UTWc01tzayDdJp40vkieo4lazpd
/3pr+nHhNKOHOSn4i0tzkrw0I9w/dP7iwOXtPMYUZbOLsgRQL/S+dZ9nhaqKk2i25KByEPnET0S3
WBP8yW8MJyZ5u7dsEr3fAhCQEr7Kxkk58XMJH4etOtAEwscLh3q/Z3SIKuThXT/RKoKPNxAWUuPE
rdPRzqTrPUppSoYNYc+hPjEnm2bzXGc8lAYgpGOkXqsP3Cqysd/uL+xY3urt8+JkCE6K9Vx642Ou
cQ17eaTu8HLMs1NQA+8n/Sone70E4nDs82VxP6QKElaCk0wz5G+l+xLx09mh+db3uXo3b7BXDN9T
uNvCsfD0El8076YYefNtHx0LDM6BNSZcuncalEALYYoEdwpI/qCaIc5UiHg7nhteOWuc3aaYbgxx
QXt0P27fuqn1VakvpYpPh1RWOX/Jlm+4NZwN7hNwQTgykmJicB1FNvUeB/vTLm2QiFjh3XjRyIFo
Huq8bcg9T32rXgkK0yIPhDqQDMw+wpSrjgs3XQyyUNjyZtvp5GVBxmCFPO343rSVfGE68DLUWbuw
QvBGbN3iWY/lerLPCaDUNsoGePuchvCpZyd6emONeWDNyDxhkpPQHQiTB3DbccsyiJwWNNFeGunI
wrGisBcE4nR11PnwX+wpbAoZUfoS8Zos1HSyersR37pHUAPHxXoFl3kq4hzi9n8UmL8UmPhRNWSL
sooO4+8XmH/dBX4j9P35v/6CoP0bNeaPh/y1xsTGyj6OKnOABCnfbwE11JRQ+UTyXYGW/7AF5NsK
cAIYfEPP9qcaE/GkyV5GhSnwu7QjoI3+Vo1J/QuZXaRl/S0r9rs9YGM++sZSL3U4pNgIR0Um6vKE
s9AKhiREmB4etnSZD6Or5s5taY5lx6LW622Kh1DBEjrN5lGI+RNGT/oMcLX7xd1/cr3gWzBuUJI5
1ZYxKVAUv2fE1r71bvPW3h2Lnqw6HIz75GZpg0T5sXjeAZrVYwSUz8ozGQATx1C/ne7MeBTfvLuD
nBqXJL1i/SsmdigZGaCXjydaJ8UKUk65onOMoJBppHWcyXo6tGRTspa4yKGjJAO11YasntKjn8uv
IscQQPyc8jNpYNxXxVJx98V82XmtwSqF5MIgC2nHCcNJQEzIw6hGnYKpkAQAp9hWIxh89HYW8l58
Ixfi/irnyxPiSHaMj605vgjz1uVpaTi8/TpLnu/qF0CH6Ni7UJlat7BGmgU71U/UrWEFEu6/u4MO
DdT4Y/Gaw3aQzNDAfCp4xvEBndZ7jdBCmATK2I+K1wiWhF/QvX9sT4O5r5kMa+sTELrhYG6OyTTZ
kOizfmxGT9NuS+fOsxAyWxaUUY0aLptq0UvH6Ik2Lb1SVoZ2n9BYlRyZ6A3TX8NCT0zvxtxzdqWE
fKdjqKfThBrG1XDQMu3iEjcFSRDN6va4lBiIxQzGLgzIGnmeNOPG/OIpF78aMimht1IxdaJ/AY1T
l17jV31L15bEGexm8tRUPTgQ7Tzg7J8OU1JcHQDaY7umI15+4G8cWIPG7LBUN3FnH5SVysz+wrsW
l9BioPTg/Em3wVOYPscIUzsczGNjNqj+iB23+/HUCDwb6aUEn62bx+mnEhivpzzkznLKZ95wt3f8
wh93eZ1Qu9j3x+jiPi9jBA3H66T9vLs48mg869S7qeLjo4y7UWxgeV7GYBee62uYL2m2UEbBkmKl
1xxslXQK6C3sct+5wZ5HM5rYffBBjVOxqpufJpZ0lss2YGtnw5wN0UAg7zeI5pFCETY0RTBv+JNt
UctO2XnxLgTGcfNoPN6cVZ685IsTek+iOrGGzvPz3XXMkEO6zdltg6XuElGYuUnqnyatOpHZafhj
/eGmyBohZrB1kcKk3Epv7RXPU1j0tuZELyhNwfSgdLgD1GNDcycudcWp9Kie+B31NLp17ukBi0Jb
NaiaAZOMcjhNrjP+2rBFWT5dl1wPz/UX0ojwqAOy66Yb5d6A7xNZZ43U54NjTUU5pHMshwrrdkEz
GdSQGDFMwnU7/BkAYAoYDd5X0sQbzx18uXbXuUq5GMwsJ0eilFDGmjRC3Ab6J9C996GjCskCLsiB
li/uLOwPb8ierpCATFwOX5Ovr3HlrJBf8QyQNoYZtwNgFC0a0T6Zfi1MSGhzvwZ91hc+fUzJ0dgi
8vKLNwgZQOaQYWlwi1XouqELPDDBz2E6qyyFnjis2Qy3B0o9K7ere8pIWg5Rg8yuWNaBn00lIcDI
qzkyLEG+RPOFFQh64In4qNoTRD8PFW6qjJ5CwJbJbaHxM/gGPohmrXLZHzjougwKCORsoAlIVBhR
AUTv3x76LoeBRIbEFTEXXAC8tlLqvzeoXncO4DbUbAynhIU5ywkucnZ8ZIFUctsZYTNUQU718m0n
/bWBldwuxflMdACwuV9flCzvtxEXN6cL/qg0qDRwTLBUM93Vmbtq/0al8VcS0n8bZs9/pqH1v38u
M35zvF/LDE1VmS4DCER2OvSKfu00a0hWoTFppN5/c29812lWaVZZJCYyEx6MGD+0sgwFPhKtMxV+
0e9qZenWb92e3584/tIfW1li1HWWdIXCIdivxfa2vK/Zj5MukmN9kNWXWvejMMGLhGAOKf/8dl4I
x+ZNERZFHKj1FGCc7Qu2+87cpY9dNRkVh2qSkTMUzeI5vg5UforfTosRi2dKHNieUiOfp0vMmvED
1LwKQbYi6Grwkt6ZdQ7SHKRyh+F7jzgwkxF/bzDLx3fy1/uDIi1vOcIklwX/rvvFSAYoGr6S3PJa
UQrBi7VTZoDn1+e2iRKnvzvy/nGGUvuGW2McbYRRdYLyiZYoEh1pSqL7tt1skWBOwDtgZgxZIZ/Z
6EaPYnKBoUG0+ZKZ9NVFUZd8ovcx6X0RB0Z6MWkmafjgWkM4OLLJc6Y5l8Zp2SY+7XsQv7MBtt81
nh3+UKqx9m8HDZN84ZRkgiPVfRsHGFM6WlshXzoP1Kz9CZZQby/4DeyHOGp5hqKJ+FaaE5JPb1OJ
FQk9u5OElDXe7UzzZVlSWATSFPCHh8tV8zVjrSt0JF+kaaIEaT9RlTHy2ZJW2GP5qnHtR2A4KGkF
+1KQLEsGvOQzueSurN7vVcc8w8HbJhoSqJUeHyGZ9MY5o89FtnriCFyPkFOx7fPJqrz7hoxpw64j
X9zTsJJw2KSuGK94Sdp80ZT7fE1z6v+zdya7kStodn4X7wPgTMaW8xCDYlJI2hBSSOIUAxkcguSu
Ab+FV+2NAQPeGG6jH6cfxR9Vbt+8t8rVqP2tylIllJkhSsHhH875DnUPxBGEnPasPUC+WBhraOmP
l6FFfW/KY1AE1/qjcVrsxbotnLLB1RJH3hxlOLRYHp8sOs+CWG6exKAuqB9KbLx27Me+2YeXoHMG
oMW49aFDhP0AySIcXvTN/cIM1dJO9/eHrYaDLSReuko62nFzYcgWyXP99zFficb02wdVM880/gl6
VOoJNz6tGuCTHE8T3mu3xmRnzE2RWLpLprvxWkAcNZV4BpLoq+dApZ+T/T76qL9q/8orsjAZQx0N
c6BTFz6/CrCEKdL3FcT4S/CazZbiw+aXdiGlxVGQZegeAjEDHD8wqm/hxdjdUhuRbQBt4LYebIAY
VPuQYfZ3aSOH01iH3L+F8JI8tQtEezAvus0M4awVR+WWc4sDVL+peCR+GA2yNmUtQr+gal/fFvzb
C86W22IGXdR0HsgnEVgKdvUqk1U4LhsGNbL1qhLGwxjTn5TpfPO+kexuB+11zDeV/aoxkJEWczFw
YvN17qnAHb2rbybL8oNTF2owu3MTyYc194qn++oRQLNx6EOIMl//xIbRpvOEvZHSkkCAKFzaabIJ
Cf9Di1eknAHqEBwndaUz/RjEKagB8kmBv8TJVzquMT+O2F5Hmn8YGksmI+C8SleDy6m2eOU1yD6c
fU+THIY99xVR4WrtkoEs2I+9/F60BL0S/kwlFc0MjmsQyXa+z52+G5zhMnMJ4lnC71oZqwnKzP76
tsgH7xtKfwaY2Lt/EQ5O4CDwxyMTHjkNW/zPin9/S8m5dy+CfZ47cm/FM+bjTJW6txa9pvjZyS9I
Vue9bVTrA3OxNFp1EHI+c4SXSr3CPs2cg4/Ctn0shArUhtOI7mNDPXCfeeAtWpQVVoZWN2pJ+qBO
5FLGaW8Jg53mtmHhVzFW1VF8ZXyC+82bk7nTvDDegD0n5lAZxdxWbnZDyUJFNO0sLs9UMmcR7Z1p
J+Czt3cW6qgk3rBYP6g8mP6z6ecrvd5xtjMGPnF8aaCSxIruILhFqbyKBShxW1o7hNBY9m+k98DV
tLqbe+7/rEp+RHHQ/YEuyCIGFaRlf3/+8Rci2F9Wa2DC/oXC5K+rkj+83i9VycQem+tMWf4Y2Kwq
MtgKTcRz84fhB2kFikjIDh8UWf7d/ttQcKDycipzE0GS/yHn6E/c2l9swv9unmU7/9sPYtLe/boA
V26jlCkJNCuY3cihL4ysNWLfmzmbLHApErE73uWZB6dq4iaDMwo1KQskryY6SxxRi3ExXaMUvBK0
URRTwfnup3HYzdzKwRuRKs6MofqmHpCg8rfkXclIkdBdxOFcDohQdsYyD+RgMrR92nB4l0wJsK64
shl9Er8WDh4qVnVXOQZArhBijIAwHSGP4AEtkzbSkphHf+K1S8i63oAWbAzMngyRCclkQ6BOv1fe
KvqGl/itYEYCrydglZbD62eXPbdgxvALFw71/88aTTxB4NqVL8IbC7GcJzDrjBPrML7rxs2O+qIO
jWW5aLgf0WGY2hJkVkVuzWEWCZ60KV8Gb+y57/p8ZfS2LOic1Jvzrxhg8lfJ1OROEB8Ubzz1Gexq
NoFQdEgveBF0q56SwIYNAlsYmEihoWLGGwi7KywhFl2U7ZLLLOwSfO2aFNt1vmSP5VzA3z8eW414
o3oSZLXOowL2k6wkyLKXHYk2tjZzLv2hl3q0ipMLhOhmmUjLNhsJrCz5NGrvXXfMDjf0NBRdqewD
fCiLF+WTvGgnxaH5djofv7TXomd4nj2cwtOQ6RQMPdADOGXUmaetQebd12lwR+tk2IjnvrTA3M4R
+ZMv52h7RiWl/3WBUlFHrJzX53Gn6qfiphCRZAVo8efJaxeV5CJR5TJ1wfkpkwVrC31YfuTpq75q
opYudKVma6wQMC1RzWdrnrPI1ir0YtkBhT0UsRgvRoPKabyYFfllvac99Wig6NSBRX6gXUMkYYD4
sPU4mlnZIQ4uy/l2tpVxXi6LJUThyTscf8ICWnZayKGAJ0OFNV/Vt0Vi8lRDnsQiDqVWuUjSEK3h
jbcdTtMxUW0VYRdE4mg7Q+qF9/jr1Jvom4+AViaRPPSuYslChUYdrJ6lrurea7FyfXBEaM/LW4jT
JF4AgyAh7xJv0cZZnXmP1EwMyl707iJ8NFZCtblqe1SMxZzXHd8ewX3OrOWdyGFpAeMOuPEzcwF2
LEPW7gSKzQeFnQbe+OLziFYMCaNMoDenK/J/aYH7Vbnw75uqXM0ux5SpFn/jVqFtLFnfSRxw/fzY
FyVKGTZw1HpXHlI85Jzc16+7GAnjpKk7J2BkGr+l1g3+bI9/BvGEz0z2SRJyYAH8/QfR/2uP0Xig
xfov//av/+uPDyKAAr9/vd8eRBq3eqb9mqCSQYrU4rf2GK20gKSDIT3xcIzaf2mP4f8i5ND5qE/0
yl+EHjLRb+jARV2E6/sPdcdQhf+GEut3B/6HB9FdV2rEQTyI4Ifj1kQoMTk5+zjEyYOfJ8Byp2xa
p3m5nhmhW9fgMsPBYU72Ige0G6nJsL9A/nWZU76Ke2Squ8xRPyaoOov/4WvP4tvNoiaQXRrt4Vmh
X+TrSN79JWZi6F4D7rYor7nfogNFHdAE8ff1c30BnZQtRa545pKAfMz0lT/x2mkOn7LHZHqHpc7g
UfDiFpz65NP15KOEeUCUMwibwbwbHh4MyYualgwrC7nFY8OjUKeeW7bf571AtLmNYfIbHXn9nCHc
DksatofNnkvdfxqWsn0ANxejSvbje5RgRbGUt5RRHBRJH7xZ8yKBgoe2T8/THxrkGSrAp5rvon1n
Vd0vBgd8Pty4p2J7D+pVvapq2kM8aq9YZfRtokvO6D6cji7OxC9Ou0reAXXrtDHvcFa9pu5H1i0z
eRczGkOlBgWgibY9EPQvg6z2m4+8gkCAyjK3CbYg7HdRpbspBtVVahFwBGPA73biPdQsNN+ebGuW
6membKDKSF9ukE5IkNbe+Z9lfMWKmZ8KiFFTcBGEKyJ1ovPpIzM/UGcTR7Ls1h8fHHFwPl0cxBNX
e+6uyTma8pLyk2ZVG3ShBYfRqIc5YgycMD3PL86Bx1c6IT157qsfd+GUgzUwmULk16XyWE55BwPe
F8Hwzu+CDMundjPggESto6XVyDZILePuD4aXjhAmHZJzrrCEpn+XhvPHdxbu99mmOrit5BYhKwZ6
uIwjWjeRvs2RZRyu6/bAcdRvDPLnRAkZJtp3Ee8anJ0zcnLcl/j0qF5wXw4eH1ts9YUHaoJfguHM
8vX9Brsg0Kl4kuDGr9QvWXffgiIJitQPgGdxOvJgulm6vOgWI8wEihuiByB9xlc3WX7pKx6c0+oa
XmSCDBgATjSuYl+z4wWuublbOmYf8yMHq4W+ZpfeXvQP43yq6H7DciffvQfzmbeKRkU3A75hKcLy
xQ+S+Igbn27WF/8BzeFsPkn1QeuXmfHUqb7EuH9fbxVmFCo2MIIT5IUyvT13+3lkZIWoobCHAePc
Wo/mM6vtfXG2x05wqd/R41wyX/eniCxELgn6ZX/kkkFzD3C68CQFr1vxfAdjBPEpX6Euv8EjrMnV
2kZQntj2B8Vjmc6s0V+3bwoNFp2rfeMoCRfEEbVHXMZE4gjco14iQ2c8VeGMWGTtWzyw+YcmEplF
7I+rG9FZJP8iSSp85Wcu03Qu2mrK4dtpTj5OFfTckuhSKWLGd3L83rwRPTuCltPsa47xcsqdGjev
hCzehTUtczy/2E7/fFO/b1MvLiYbyR2TzUVhinE9+w/DFysr+3x0JgyngVA+gzGFo61jRjIvyDWF
elrhOzNxmV9CfcYsb7Yajc6sQU2yxEB3MSKnhq7OOkPGFPGO+mB01Mp6L7ckwdKI2z2uce2Ahput
hEnuAWHn+mvrf0oX8iGsruNNh6O0odyFDNM8T0P4gTc/exBcT6Wb60H2XU46HAfQtfhs408bXdX0
GVhVZqIF9zdkryggmIAtVTYr+BRhWF7w3TrsOtwOa0go/oA6K7fxRk4vAgunVcQEiUr9gzRxvdLS
usTuAJ1WMSWuHMzEoycnk92hDBHueoqP4mbu1Lv4eEZ8Af2LSx6CS0+Qr5XJfE38BZu7dWBIRGAU
+gj6eatGy+eHKOSt5FlcZwx0VMKgETIwg3Xij/h4uXJTZCPqxRI7hBFbA2GHAJum4CQUMnwzZFNJ
5LXoT7y+B4Qs1N/lxmWtZDkQX/alYK1C687McC87ematDkJt61/4EJtseRcv5mHo0OVfzXfHSgWK
KZk4k0mpQj2HrXDa7HixKVoKk8PtcOPDzNHUoPF4g01fMMMDB3F5vob3TQlkZpWwqvLkdzKTH2t+
qg9QNrwfh34pj2F69rSoeWvoSvKBC4N7d3hz+0Pu8D5UjLJKOzlhRph+gOcOmljE29eMXtq9FfZ1
gx7LwmkhXGQrYy5ScK+YPWYev2/MJ7g5bxgFfeHunB6VnRqrAmcB7sEH4RaACKeMNcU8CuvZEDz6
lUEqaccV/5QR/AFbyGdVeY0eCqGPh3jdys8iEZpMynr/ZvXOa3zSWosN3KPHWXx1HnHnGCdSKfth
5BLijCiCG7sebvd94Vx5fjbPFeYqOXRERpq6x4LLfIXXLpxdRw/QjCBJYqILFbeN8gMeivxrivnm
TpzFcA2ixwUi/FLnJikwxjEn96ieYjIysXS0gF1aM8qZzIDAnhpMALCb5Fm6Po160J9qzKHzDKu5
ncqfHYC61Tx70/hkhYUT/ALnCTPg2UI0Ayk7GgPicwAGICAS3SYaiPMSmCLAIU5POWGu7xQjt+v3
qAe1GDawz8IX2sQxccTE4eMDu+Z0ItODItjpEydfsHjmtp89T5+i11yK5gcob2xJz0PIn+pICShK
nEY5aTATkLr+VFhMzqDXWt2LcaX1jqa5tfpE5uUxTl2GcgDPmNQFw1ZfpLxhqzkRra+kT2M7EelG
Wd4t55jpDw/RimWfuxX2EkhqnDO3OkrBPBOTfQdftxe2hsW9ZmSF6aHbUd4MrknCyhC0faSVKc+2
PQjpGyhpP/9C2zXDN8fNYI94rVuhlEDiyfsnuWjmqbJOF2YMyzMNMBDYBag+X+gh3mi02rLIX6Pt
u0xaP+WNJJcZqa3pBLdZTH927oIJDkj+2J+iof80Dc3oLeYIeGDWU/XL/4F15J+nQdnE06dpQZuO
e+Rf/kav8vvX+61XMSDiE0BC9sgfh2bozifEmSwBTlVpI37pVdDK065AYpsj5UFm9EuzwuHS3yiK
RoaY/A8B9WHz/y3JENIp1pocxZRp8vup2fmSqhddebQ+l0lk6CtNX2XC5twdB/QzZ4YGWMUQ0j0R
2/Ojt575Uy6eM2zrcBabEue4+1iWDWqdOSKauWu8S1d7DFDoqGgDtiJwe07b7MJei+hHVdlcOkZE
2TRudhHmRS+ATKaH9ae6J4NwLts1GoHcmQUqF/BR48Fmflbwnrea4ap5BHOyhhlBNAh7GR0tKeqK
T7x47jD4DMm6cdX1kauEPQyX0c4iKulXKnfWBLQ2gFJqJNRe0i4M3a6fR8J6U2TuAgpsApkLOptn
fQ1lHjcicnnBqrnPM8VCPQxIPUDzDQA1ZjCG2rz+YnuuaK9JpPsf6mJkvsd3BSCbMXs0eLBq6QJ4
OMlcy1nQ6ru69OK5NSb2lFAwsu3Kjs3LHbrLZXfeDL6ib7C6PXQzQsU4YLxbkfDFfmOEpgjcG6wU
N+lu8+Ce7U/7omd5/KL90N6NHrC820mIFWGHu0pvYk3N5Jd58sZuVLPrx5pPUBsOTHa0cyRC2L2/
50BcDN6RC1yZyr7fQ3qsd9T+DWmSqX2noaGgo/KZbuJieii+mRluojwAsbNJwa7s5eEpQXNldtf1
eb5W18pGyX2Yq5Ahn6+ezztULm/kg2P2V81084BAJ5aJPahrAJf+48MAbbc8K9M7rOswNQ0EksVG
pmH7nCPjyMl/4s7IRzT3rYaKgzvx61hQsDIH7GBbjEctbOhhRxepSgXLwhUMK8WF9B1v6H/lbJui
8lpXeHgVRxicl44nw76M33mjK+ulTLyWrWcGLW5+oO9dVM8jMv+5J30LPHM5P4T7iRcd5ediFYNT
moU8oqJkA8UYvknrwrpr3Ue5GdYpMdO3E6p2/YADFl23ipB/PjlmQeab0wPH7/3qAFWGpubrcshd
WSDtHBk9UX3RZA7+4r1QF8XZLltzzVuiPbaFtNbQr3iU6Fm8QJZPzaaxCe6CO9HkcIzEyOUVlWIF
l3cMPvoAb/MTO9XMF97ZwzLmS54bUIAr7QrDUBrR+7H+bt+Vb8RO7OXHBb0RQwCdy3h5L9fi3Mu2
WTLtuaVnNCXv44LeevaihAMKnxe0sqzY5+H1VCC6v7P80c3WY7x5UP3hcNsoXwP5YyZRGg4jd3+N
Wxf1IGkXNLNp5Y97eTHCq6D8jD8yakrxifmEuCDqQnjXXQMf+s25vjKZGDSTozufF8JshdlCJrA+
s2RQjTQ/XPCyU5v5C33U5Df4cPetd12L5GCMOgE4GHZ5uN+smjpcnOKD8XOINuLwzO+mwXFloR+8
GPYorPo2bOYBrcl5oaPvHxdoDM7aV79vVxefZo4kjWa3vspOu8n7lbrI50/D+nThTFHN6iV/PifD
4aJuZQRvDUPcGjFD83zWSA5ArWid85xh4wP6sP3ACR2vWR8XTTjLj4O0ODe81dCqmX3M38VpN223
RGAA7CpClrv8vFR3aC5fcyqjyRN/3iFuti8jq0q0/AIuZ3GwVC/v3i9nIiVKuDonZQ7DKFCj+oA/
o2lAnnBvg4uNT21TvZHHDBjElD9mOtDXANEfxbookCqkU3aZ+opGKyo2knY0ujVDiyH/FssAS+zZ
UQ0kENroPZgvbPSPPfHJfRkonCD8tS8FsNKyN8xSwCdyFrfBxy3sDJpX4CbQlFpG9DQn0LE19IhO
PgWgM/8tjyUcnGJ/4apHNemVosUcW8gi7TXbiI1ZhIxg3IeLSZFuymEiNMw2bbYgOooBNPAY82iY
K2e1UnbX78a55sc+d1U1wLmSEYVHJvVwmBL+rpH+aBH2cwrIM1rHKSBQGr8qLIpSj9B+G/vGpQmE
oM6uniJZMhIJLIjxqedRMo9G9rr3ywK8j3OnEXamdJCbtf+YaGK8hUhixQygaDDqjSllfv9JfbzM
GTbQQpi3dCUtaJUscRlm7GYyQTLDBOaKzY0nhsdSzbY6YVKEPRBzQHPbtG/NJm2Id0mYPB3rl2Hd
s+qZrN4awtFTQmuC4gHsEW/Gk3ElvBALCCHQVMnfXThu+rPd0zW8Y2dh9G1ZjlQuS25ND7tRo3u9
VTdHVAWLE96Oe4DIUlTN6zeOkDOAOR+7SYjKYGQR/XkJ6toZSSthcf7IsOHEao0r56hveLkUPJvb
LzU/q71ueZZeBlQGNJLMgchtYHbiF241s+7ICR48BayJdQzccX1jw0aNmj8BIObRDnY6ZbhkmOz7
ze6r761rZxPsMAnY8gE1AfpLSJaYFJxqHqzu70XnNe88umNTk61F8jS7Q8pRyRPeFGueCsKx2J17
S8vcnpfdFa42nh7xHpVb5ma2XpwEMHT+MP03uvB9lYXdoIc2i/VtvknD+wGLXJ8vZruWfNGPXN3d
vySu1al9h88c5aH00WBq9fl3FSL//H4YDbxOpoiuoUC4bGnELrstIAhuwTeUptKHxDjrin6ABJJY
Cc5vTelSQ9GX3C3lOB/ChHMWnt7IpXTeX1wpQoSB+8qd2n4Bz5IjHqbOGFhVtxSEk3aFrmdGkf3M
nl/eD9q+KVwBXwWNrgIWLvW0lfyasGW/dMRj0N9JUwK0jPWExENbfYqdq8eOj32OMtluPNb+tJlo
M7GrG+5G5a7oAvJZoQmIBetyZOsvBymF2L7nqXx1i6PmzFxik/NZICLD8gVlWbVuCkxDOOSgs2Fn
Br3hZUCf3Cn67T3TIpIALrBJpBAwiX6qmP+sfmbCBGTImi9SLhGidAKbiQjRiEYcWjRbVQAVi0EL
s8g1W7tF0bt/7l9+ehpNk/XJSKAKP0iYv+e0RQhAQ/M/8L//mG35zT/9dU/zh9f7raeZuhmBHYw+
x9rwO4ImblmJ1kSAFo0e4NeeZtrNGzRJBm2NxLb/156GwxZRLoqaLGC6/keEAH/LCC/8etyTEfcX
E0RuVGXayjHrF6FI9ud7qxDUN8Y79dpRrN+u3k0uQ+NSHq5nYXTlekQPfE30sKwuXBj5AI2twZ/Y
xJzst/MszMpkMe8KYB/qVY9dOdM75pC3pDjIVdn790wgEM/Y56PhCrFkl7G6OCOeumGVm7fp/qai
60d811ZGMD3LW9rBVRIbGottOPtXnVwrAceryoyBvgDuiKHxCJRZGeAaLHX5Doxt9OYPPIpV8znr
Oy879wutJdJFnPXrXN5cH61V3iltysloX8ZOJ+SvcfIWTz78u9gSKyAKAW8PC1MkwFj2K6z7txtR
aFj5eyz9KdZ+AYv/GapahuW/ijMqZ6iSd5CNAlCA9AHbAkhANdECYrABNfgAbl+I9OOXHKxAD17g
z4v0L4MHTk/IUsJkJGI3+PcuUuYN//vnCmVJ+q8/GuJ//uuLVPn96/12kWrMG35YU4IsSnylX5ak
kiyJxPthRf8RCv8yeJjoWgIxNqxEub5/d5FOjAs0xHOSZP5Bq5Ih/M0l6b8fOKGBfKVfr9Ihu6WZ
2Jxbn3YTEqkROyKj2AJ7Mxt9i2fIua1MIcwawjnmjVsblnoqINxeR8vweEhfr1JQV6eWsWq6rbXo
ercvGF2HN+P2pN6h7AU31jqyZpKSbuTHWHw9rz/ou27npwbJbpSqQb2UFV/05ShzMgeQIxvWlzet
WcBpXbUlDhAkBiAiXKPAvDwnVRxItKUaQW+L0dnN7b0bnN155lbLazHVu2yOZDBwbs9WERVH4mxZ
2/pFlPi6+1Y4N88sACUGAZ2fPY/Y9jIeIG4V0dumhT1Oa7spG4ulja4G+DRgV1lrA8/JQqfC2Oqs
C9ul6A+J1cxsbExRWQbC8gM+Jv0//T3LG+XQrGeC6Qoah8F2Ys3uFB+WDZtK/UCea6P3WAbX0udo
LOHxqlBAI/93UCz3JDnA3cycKUfHHv16GdywoRqA8UnuM/PZ6x11Uc02CeqfYM6Id2VzQF4OaYHT
lmmPiLMPHzo6I6qra7QXUr9JFqiT85l9zl9nMQsZrTJv2dcXbFL8Qi/tfLL/HKEhkaJSWFtvAp7W
ByScTrmmrsE5HyeQ7NlibIRl/pKe0hPrNyrL3BUejtETyWLSAPKx7tbXHXbLt9ncZd9FPOnmKtEE
zY/7AjqBwapmDVRLR6cKbt1qPm8XX1z8CMgZmFwh3iedXeNzMjkTvAe1SGHfBbhaqey4tD4tVC0O
hyBEsAzcIv2JEMySm0yAF4YN98V8DXAt3xte4sO1oguXAvxlCd7piTPAFxyDMegzR3tHBMzC7b1d
YcgHHVbcHHcvk69YlJbuC0vc/Cx+3QraLd+WRd/Cmu/AXrmTnRTYsvvETCp+y/CgeRWqLpzqUFSQ
Azn4584RJ1BFsCV7iJMM315FehUHU9d0LBCFiVjelk1pycMyT63J2b5WTiT3DknLhgRPm7KlPfZQ
+Nzwt10xvC7mrsbUYHxdn/vRZlmYWgB4FzV/QvYlp1q1UX1Y0eb5RCoQLvvvrAJuQL/ENGoAsfxY
0kGSlb6TcJmMHiOl80NxDYWH2fGuLvPOvX90fnEAyCUSrEsOL4EAZkngy4OzYb7KDsHs7Ei7GDXU
HZWO/Hap2Wzl4QJNsry5LIh/F4mnSwJ1U9tIklW+wnu2N9mQIMkemjCZeyi08aJ1ICJCNt6DS6fD
Y7Vx0pWKqLe5OqSXs6ZEvLUCuIHo/hkWjsy6XPCrfeWsrtj+Rqd7x+Zc9nYnecJ9ryPamMIJgqK2
sS9ZxXhsF8lnnXw4q3ec+rwkIUDCqg7O2yRj9An7YbZWlVeocK/tPpyVNQqF1L8yQ7Ba4pHaKPVH
WDkWHRw7zll/EIZoGHdzpNsMO2fr2cwpM4tFadZZkn4asbfNIf6heGKNYNcYt0dnrtvv8k7dCR64
5hMlOWfItOWc+ZHQvEO6qzOmCFZDN6pgdbuZybfCxjc3y1vryuSUuob7+GT1d3GvHsVF7NtS1LA2
nsO1bt+qcVFO3U6N4npZN9HjmJoHuKBbEW6oxbqNFKHmvJINp3kLBz+ZWflj6c+C49HbsAat0Rk4
OWjlfEUqToW2vHgWpze68Ep1hQhwGO1759OjaMduWVqaf858THbn+j1hrTTbN71voNiKmNU+98Pr
vLBb9u2Gzx3FYJx5yCOmxOjdTCgE+/oJ+//0/fup8aT2S7E+PDPNJXaw9+p1aV3fRri83IS5x0hR
in3MnFsAxN/os6S7d9sRWwiL4nzSPpLbS7Wr0Hqa91DUTLtxYfcxI8AF1ob9+hZxyDkaBBWqueyD
HNNWn1jKseiBGECYzQprYK4dXtvF1aLQI+h6iHj0+XmCkzG40SpyJpDFmQQaWOpbUNF1c/s2yPCa
fjUQ5FL/MXfFwePjlam8RajAzi9IVsV/zhON4D42g5JDXNT9LRHN5nBZ3w/ZLdDAgWfrlMRZmkpu
x2EjIUM/pJvdLg2Nx/c9DUuIpn8Wbz/FG8YqCidZNVRxclj9veLtP/8gjGiy+PU//+1f/+v/12r+
+5f8rX6jiZqTkCP9+LlY3PxSvymAREGfTR6xP4jcVJL+WCsZAI0knX/0y+IIcBkZBSr/Ybf0DzVZ
InZyCrTfy61ZoeEnI5Ra0afD+X0B1+YpPUEF2KWqTnCZd7Dkjc2DQWXZWuJpPqyYosebUt0qw7oZ
3B50hBBIqK9LnNHvSOKo99is8Ou6yN6FkM2DthFPxmC96KKtS99n5qgPbhoPm7z7e7644dsIjI0q
cxEaMdHE/CFDhmTVG4dc3Y4v+e11uK1yLD2PCKG3ZWyMTbJieo3r/aB0hzF5RxNFLk+bB3Oe1ABl
zrtuWhindtmEl/Nu+lQFd/BIFRKWc/J1RpMytEIxQOM0RiAbfeXhi5HBzMLOXS56u4/3+ngCp78b
SKzJ3EtvnXfikdn8eV1stMFrFndwqFsGZRb1YxmknzXPjdObdg6XeNJa1myIst472f4gQsUu3Rti
gt56fKmN6eIpyyRXEyOmvoxJi/xJ64KSWZqynqhph4QxK7FiRDnMmPiKPjVlTM1GsDHbBh680stj
mdfeT/G4YS78IDl6nVZBMmcwzmIuNz4H0RftejtjNP+q/xS2F0/InS++4u1rPF7LCYx9gfsB2tm7
7iD2E03Xm0CMmJfGBpI1ZkPsj/j0nS+wvO7c0mC6bd48voOc/NqIMuArF7fMSeeiRbl22SjJrtYY
b5JhM3zJ0XmXrm8ebM4vpE/Tcw1IOG46PwtVat/VulvfwmojFDbSrJ8UB9DZ90mJnBVOw3aQGXJt
zZhYErYclq/VFszsyK5uMOdm/pm/3l8VZJO9rxMayVScNdk5UvXl2XYxCPI9U7rzsgNPpmNl0e8j
XSO5T63CtTp+ygS0UUez3ag2bCZkB3cQbHPnEuazvYagGMMBBP8eLZmeQazrXIEKNjUD/e6RF0Cu
Uoh0LrYRlyG5Jp2RJgHB121BvclW9OrHZCFCg9yqK52YhNQdHnQKWkDty7ye77D4yjMXwDpzefRY
JTNhZyLPp2szW57loILQ6Y0QYoLOZ7auPF2PnbLsTC3AXPBEhGFUu+qbhK+fuKS54BTtUrMfKsh2
AykfZ0nPYvCLzSs1X+ITknSxdTNZjfcY18RztkqfHsgMdizaFrctm1D1pUIEGoL/eiZQk+SiLWfQ
lI0Ib2k7IMMUoHKb2qe6MhbinPTP88fVnx1w84UZGUn37eiZF1IPu6h1JUQV30Qj6MuGG8E0ob87
2PWUdQGybGNI7KMGp+jYga2Tp4ddLwa0Ek+Tn7CLiqWGfmOdhcMAD773O34wOM2foNhSF00SM8oq
3rBtFR9ic7VqmSkzPp5EZ1ei11/UCxq0YQGiKMHdONnGsfbfbKwjNvR0RCvNUuR1kQSuybyK7dDi
ZZCV4uR7gjZkhq+rIziKelsTuoggyPROTwXxSAgGX7n6e3sVhh3yr9qO+dP6pL5dFk9fwZPqcCeL
5KVIKgRlpu6a4PXtnpp7m7uBuwV6daSbPLsQDhA6vStM+PnW7bG7OV7sXj/IVpCepB3xaKRy38tT
+tyHNX4JN1Xca2p9zVcJwtPMLUnpNj+mnTUz/wwQfmJ+ManeX17So9ZFDS1DFvSbG8nOGz89GCvQ
NQ/zpi5ZyvoX0ZoCsptmnR+4yaOadSt1+aiOOnzmUnbPptVDoOUevTujr2dIjdpwWVZuRUiqnVL9
D9/8EJ3ilKpM+f1yY2mTxgyE8EINOYHMx2dBTxE242vDGsPNI/CQ75jybSn37arYdZjcqri1BYJe
v7UN/pUr0lVjqdLjXFfohoqLB87C/IQ1EhjmnAoIbMIJ61yZBjdiI84RT5nCVYHM7yRvuJ8p/QZi
Dpp31XyuXDI3WxmFlSUfmjeJnYUlcWfrLJYnyan3RpYc+VSD3mxQxJmDDI3zQ1rcXg3aM7d6nRs2
vCRffYeOBB3brT7ftSaoP3m3XcGdbSTZSldy2HK/ecZqyv9xtmkkUV+4s9rhzUbu13hdwZabwwgr
gT2FjYSQLQH6PG5vOJjqHQo/7uaWZGL4g/E/fbX5lybYmm+FOn3t9DPdGUfG/mAANtXtpbRibslv
6Qa3TLemSmy8HR/1fjMiv81dsTIVPzklp+wFuybRcbbUEqfF9oXDWk9R3vfDAzAfeV8MNMyIkMlp
4dumVvxGt2Y/f16zr45WPqalL3IMqTbXSJ0sxtTfoemSRVNBOAHkyQVYVSDFSukeSotFRyycEBuS
DGLF3GyQdc1e2ZXwnO8N59pb/n05UNHirkwdyWf5JFroCGb2hUQLZTc+XgmzdS6l75+X34yBHOWj
Y+NVcsUOZrbmf+6oWRZfoV7TCpgWxb+Wu21jHaAAloEWaVHNwQLs8pvltMPqNhpNcqQnVjiQ28G3
jhyR3oaThx8lP7kxJJbERq+5nlZbphFNak4fzUnu2XCWnZXsKO49VPzU2XCcPLucB4chiVNfcZ9G
QlTWRuYWrm/tMpyqQiTSfAWssYxTz83zucbjOro10pKU5LB1xWqrKharBfrLj3KCPZDUIPgS9tBl
ogZCVBewCp8kwTwU6z9L9p+SHdPhfCI2TMGWjCH/g5IdQNRfliL//adeR/r13/jNX09d//Cqv1Tt
GEn+r9br/7B3JjuO4/l2fhXDewKcB8PXC46i5jkkbYQYSZESSZHipJUB7wzcjWHDw8rwzksD10Df
t+lH8ccs+FZmVqEbtS8kOjsrQyEplNKfv+Gc7/w0dIX6DwsYEIMK1uGHzQjeTeBQfBuxlz/U7Kxy
VIUNiyqriqT/IbGXMUi5fq7Yv3vW377+3WLkkT7MKtHaeiSZKKdN6fGRwnARzvgSrumiqONNZTy2
liDuqh5AbqQxsYnuX3peIgK/U5I9y+ukMW9zQ09Pt7xZqx3TsDoGl5ha7sOKAQnGw2KjGVYctyu1
os7BTChPBAVFE5NtxInWIce4syOR2JUIGh2tuc2kODncL0bkn5PovisAcDhXqxc4EpP6tW+tXQRB
T0SEe0fXIrOz97Rbwkff3CoyiEQjX2RojTqzZTkrMVaJ7seirWZdnI3jewz/V2vWJh/Kh6ZwhVcQ
tz+0N9h8EZZJaXFVFXYaBk7C7Inq5OLWCM0bLWFScIu8psXTr2TLPz9svyw3ID1rkqIBJxH/znKD
DxjGLzhsNMe0yPznP/8ujZusj+/v8rtPmoRqks+0Yug/odiAYPOBR+U5IFIQd/663yDzlqBaTFt8
hQ/iD/0xu0fiB7GCsaA0pD+yhPymIP3Nh+27Jy4PusvvPmy6+Gwf+SUjcRurFjKowUnkMU8+qASw
L7SpijCxXhfHYSrsFu0hFzE5VXZ2m8oRyFa1/GI+XCE5+biPjVGh2DP6tbm4jyH6zknUtKsVQsvk
0BKo/fBpw6CsQnnV989tvQYLbPjV+jJB3sYnJjvqkd98RNakPD51conwG3XxhOWLgQQMzEn5Ye61
ZpCzDAYnKKqTjnG15r/FThcyGr3Rn7bqGAPWhiMD79JCpVegdxkmwkPC0pX9PdkDo7do8qY6YC6Y
oO8xFhGshyByfekdVGb8QJrfhTq3L7K5Rp0/VeawKmVsWOxEcCHMSO9ZQk7z6vnQFktz8HV0NiSJ
+PHNR5NnHE5P17qsrdrBXI00MIM9wjlyWafzYitY9Nl6cHklDqUIr9sLR8F1DLCMyCsAGfmkqte3
1/RKJB1cOVSFt8jHFKfI7t3m8XrPjxuOPDW40yGIc4XN1FBrdtiLfFpuzNo2/RD/mtIUozJT6iOv
hnUOmPfzcpe8FNwJ6YGl89wCDV8ihxNe0GOxOiIwhVMHyGd2kMT3dvaM2TrUgbwjEpG9ystjU/gR
NKi1MgEejJOOHG3EIXHin/ux9lLxz4KYizQv/3YSQMgiKskRlygMDuU3es0zspPG8sXCN97YxpD+
K0cb1l14rdJyVyJZYYiBLxDpyBvyqgnQOPeJvEV5qT5T8JZvtzowVld90vX2vXtRSXqvHfRtSNKw
hj0h9Ubamr/Cs1uzqwC3ottZf4oShDNbjPY24Q4Lc4FQkz37RMiX9/Ms0w/ZPnuspWZHWl3DUNy+
7oUrnDSWTuaCEC8aaSL1MNSXLl/senQmty9iL6ZV7cSvOoMKB2jH4TmuclpntJ4OoJWseX1YGxnf
Afl/COFKP8oXj8f6vHh8dfk8frUYUT9z11yUX3W3md6NtzPKQnkvMPK9QAsd5k7hNR2Z1uLChQx4
x43ufWJJqxs0bOMtUcWQl0P0y4DeoJ1dslnWESRLYXcX3yk6B9tdJDvIlj4ZtAota3Wb8XOl7XgE
VMT0Ovh03nFw2Vpnj+8+T5oumFbIHMnublcvuhkj6MLeMT1P30tMP8M9jMrxdWT6l3eL98knm0Dn
fmRYD5vIiQ7iYBUCYUB8Xe42AfYifopxvaFHoZUaM86fWhf001SjQxr714rfGJdQRd/yEYLq+LMt
vFWF1QPcAQC1zImVTdzMdpGvHGsQtFALnhglMUg8B4EbFH5j1bqNJ+gssNbZw+2Oz2PlMeAQpyL0
l3RZzK0MUVbvWmMzt88H3S8h3UleHWpjGXWECXvlRusZ78/U06NnP8RH5wcLb5AtlBNyW2reiKTl
ri3nU9+yOsxL9/F1C++PQ7qlX7p8AOZx4N/Ea/ndu4SDhNhplxafizPG+xEcGhaIAlhx1j64PxZK
UKRj6+SRl2JeHafYi3w5QB+Zo+2k/apj0DbxSNoXTL4YltsdH1h1Kjf2+Pl6+4hHMgmHdeMIX9wW
RyE7TQw/wq72H4BjIjiYZAk6T0C4fQifxNt0n/1AgikC9S327pts3G+svWHSkTAx+WSyMwJEWLKe
IzCUgz8wacPw2OxrV13wJJUAQSc/lTTWiSME/Tg8DMCetYF9bo959ziuwejqOdMLZG22SnwJOUqQ
FJpsdykn8WUuhTjpxUkOb68ZdOnec1kLh/IysUq6FJS7aTrr4MbIxSbnRxJNglqV3pHnJNlC2dsI
fo7EXATohLqYjcnxyTByiDkxiRqEpHvklg36LEYO5wgx6z5HPApT8cVMDnILdb0BpshsskXGyrDK
9JXQwIJp4F02cNaY3p91E3UTxZJEwgBDe8b3IqP0v9Wk/Le/Y0X5zZ39WjHBWyGDgPZDMXXjB9mW
qg9qlF+jE76rmOg9QLrgDzGGWOTvKyYdzRAOGgQjliLr8h+pmDR1UHz82J4M4jB2FvheUJ4M25Xv
K6a0Kh5Sm6WP0fU81mcyLg2WBsseUcCxXaVfdw9LGNkG6kwYNcdaCcUTqYe2hDNw7sqN25hoo3fo
dzvOTCDM1COpOi6WAF4vj/c7F4VHORuiDVrP4trRuuQK3Ft/1mhF0Oh1cGE6gvYhayHhTpTC1Sb5
qi18M/ezymE/zjbuMWm6T8tc4VhuCgawqNAF8ePGwMBETz2YTb5Vc8PuHneel6bMmgyn2xSLdKyO
M5cJ/+ABl74J59+kkeW1s8jrPqR00Whh+4lE+0PyS9VBg396Tqk60MgXHEd299wMsMjcqx05GPBJ
QyZDvM1C3HVAMDvos70HCA68P8txHzdADk2FzfzCYFvxZLTIgHFyDgdL+3axoNdR5UAXURZIBAOv
z+NL/5oz2Z+qSPojG4kKyWvcHdZkCixXem5gbpCR+EBXCywU/l58fN78xzY+dtFbEcriYoD2sbxQ
ECbMyfqk8DQn2UeM8GM3sO4JEaWBZLGb7wQmeXXjkVoqSxMQeWBsaw6LFtNxarZOjGu6XrfMZvNt
bwUPjs8+bV3286oPscOHc46PVGO5H51DjbORczxnPMfh/9ifzdgx0HhkEI0dNqbTFouIKKMy9p68
SjKrZL8BfYImXMyOKiTaOZPTnisCs0TJ7VquJDjwUDlf9NEN8SumVYNjLp7Ee9YCy/OEq7H22of1
B9k2bOO32Vwke7vfJKaLE1rR/PtALeMC0+CPdmorhB+S82LN1XqyGT9PPU86XhGnnYieMMbR5MtT
p1omEbdGRe+yxGVynYeS41Xh4Pc8L4D7wwCGrFuGkUyqqzLOucSWTwyhSoVVgJ2vqw8/pzNHsmFX
2CQyZ7WqXib7gc3KNR8l8MMeEjrjmST5ABhKOGiMpY3tR1pxU0aoMOOlSU3xovgfH8JtXY3izwtP
CUdS+dFg/kS2kWBGFXzwQ7OJVPOv6WIB4u+yclTfAkvCsuibV5bjQybI4wBWjanqULMMpYjWent5
9PxkRlushJhtep/4d+b8w/QTthzz16B09vsyQIA0Nl9yP/fNF+qd1c1NvNQdM/rjryAXL3D0jhvW
Le51DFEtX+yGqd2itBnPM1cdUHHX1XWcU2UhoeYJyKNhtCfzq1w9+S6v+2xmY33C4LoMeIrMCQcj
N4qGDSEZc1h+Lk8mC/ApQZq9gJi7AciZNLsGRbb5lm/USblC4+2Xu2jDSNqNFvCHMkZ93BgxRQAQ
0HGrSU2wLkly3ug8v2IpHX6vSEV5JC7ibKzr1hfriT+vj8P1kbYdtyOcMEZhEtegv3V9/B/fJgrI
mhFNDrLm4XI5gN758//6eY73mzv+/lop6uYAlOeSpDAo+HX7Dlod8TNP6pdYoO+nC+aQGMpSHMQM
T/X7ayX/DTYeuTS6T2YTf+RaqQ4Vwc/XSmLFBhQtcmkebiC0fjddiEpTbHMpf4we94NMDCQGYZvP
Oikk5lzGEXKpphcJR3KIp41mWB1zrqOlHBzhyFFc8vhyKF6XOVnsuoxi/5OrDBRRPIvjdE7iTyDh
lk4+B0ciHkQsyJa3HzJ8ckCbAe5P1kF7gGhtPKzw6/yjgi9P1u4M2T95L+eXS444eMUxQFbI9tIf
8YcnQFGMlysJ2tVr3c+uLI1Hvv66EBqaPp8omW96OTLgJTcRX67kgTRjiYUjFyrO1HlkHjIAEn7F
4D//tO6zKl3mQ7KlMmqJcJagjXgRUkZ2gZeVIUxAluhn2Gj+ZXyHpHUoZA+aiVXPuemTtVjF1nw3
7Kk3de2y5x/RCcLPgKAFgoxbtLLP8dTO+n78HA2q6FOfzu+f990NT0iKVnB7V+1olWkLbIEvJCtp
d9vPuZghEiD5bBNvbu2MMwoaC7WDD+TjMo4RDKSF37LLeNj5TDq7F82NWA5Hqb2NvOHqTP0Ozn10
SZeJyd3fZ/xMLNIhAxwlYZIMCC5FIVQy4saRzV893/LP2Ie3nqQOGZD89aUPDHPFRZXQ6kKBvElg
euLyDGd9G+YB98uTuafefYftHhkr38iP8JZqL3nIA/CMuOcLuRWEEYHxr2iUpvUxCmRIbo52gm/7
XNI0W2tlJXPE6mycMtMtGnR0LMKBzZ/4LelmV809p1tMbGfEkSUzLsCV7lN3L8QpOw95dGlW0Q4x
lzjpwPs78odCeDdjCt+zCcExZmXyMgwPeHMhZ9VKe1pr3uNVuNMU0nIGQmD2G0MMWzOxG6YE4hzF
ndNjFDxWLD4LLFfH64M8nvJ4q+FRWPhryiG95X5MDCd9ADjqv2Bv9HeP/RKhlUJL9acv5RLBPZ6f
ZNEjEh52T+yn7qSSo5Jf8ROeG18jNSbQEWd2LWhBG6NPlztoyaTUg1Fawbo97/ElmaeSvM3Su5Rc
zhK8aXr4Wj4HnEUfLWV8Y9VnTvOEJsMdk5c1ySfdUp6RFKWujeUHTbp4dqDHVpWDZwpwj7wWS6dG
gmnxaSf5isvJQCxQcdAW9uXNEO9/Xky+8TJptkxFVgBZDoPqv30xQcT100bov//mGvLz/f16DSGa
kqYJ5pio4Zb54RpiyZJkEl4J53u4UHzXb7HvwQujD2l0NGs/XEMQhA2tlsoFBJHXH7mGkD/y22sI
/ZYC7wz6piJ/u8Z8dw1Js0x9lFL2GCmAstM+D4rnvNJ795kfUy4LSOwRnGgoy0eZMNNQ0WfnAddN
biu4nJ62P0OKWWyf5miIDalBAImLM7ieBX3QeQzCegDTP7bZB01Mkr7mjw/mpZAyGo28d7ttXBng
VeRKGX2NidrY9xe4N5PnXmuXtbHUbqsuml5FF3owipzLuIGZ26HwH1cJ1KvmU+6CdHdLlusoWxcv
lYpMDM4au2Aw2MnbrY9Hnw8UTtEsedifQYho9TJP+h1zlVezn4iNY7yq0xLop5+7xBadi4UVWN0r
rcA64yq0H7KO7iyrWibPF+xpXbZRnAScJ5EFr92ePfAX4k7fGqtW2CevdZgvY76662+ntoGgbY/H
GwZxVthOuJgNGRDwhscoIWQ7m11HO8l7jYa76in6McZS9qMdCqwVLkb7EhKx5F8chKQkkz2yDblJ
d8ZSpkbPQOAvAABQMp/m4J2sWQuni9u74DYz0xNHu9J5UEMPv3Y5pSynOrVwu8mw+tORPq9eTrfg
SBapEgikw4oNwdnANy1+ILUt6MVcZKimuaqZbj2QjgqIWisoxn5T+NmKxIkCTfCNPnlY1NM1/1nB
DhWsxRJrYHqQ+WpZf4c38j+/VbD/+xue999/s+eBHPmnv/7lH39z9Px8r78ePapBDr1m6GReihJr
7+/KV4ktsDh8cfAF/XD0kHXJTIc7ZQqjcl79Kh4lbIhFNJtXTcLM84eOHhIMfu/o+e7lGMrb744e
M7WMPDoT2INl53kozcYrmdCGfNY843BZM5KggRQ2lycAB/C0ivN8xxF0aL/M6u28ur3iFjrApWUi
YrzDoGbIC04omhdTHXwQZHh7op/2uc1RZs8E+BQ7RSEwCNHPxAC9mL6i85zdXvXYUcrQAGIhO28H
0TlUhpszhXXaL8CMnW9tWg0YoKjNB1NIuso2OVd2t4fhh7jvPrMoozpbe2FcNNlC47nPZtRZE/70
oFb+3KJ1TMcIMu+7xEVo7lIKUjvibUmoICk877N8TPEC2t4V2xlbIp7JfY0+dbBK2+p+lhyxDrH9
qtxoxHjl6SZEJ2m5TcpQpPvxdXoOWHERoGRtE6dpafBncBwJfCLkwNK8fN0yKRDmZTSpTLfFCnXz
+V2jiafgrkaYgT3NLbrggwnFRFkql4mxvVAEJS4JeDNSXIj89Rgc6KVjzuPZUGU8wI8kAaTwC3rL
rUEUO5KXjjZ523dT8bJIgqZB+1i4LBHinXJMArjjI3NtgCd5I5qBgTCFztt1qq/4x7lxuqlfbXSI
hHnSBFodSP7TChaoy5b6WKRWe233QD6GHKdtGbKBZI8hg+raCtsPgE7UQrvzHCbMeX4DgOuqawYZ
CiUt67ZJJXlsOQT7rVngjkqwiBiYldAtdeQ4GQhVBz1neyqrAOD758QdtE2gpwA/s4XwB0byEP3W
jnthmuf7JDldQC7f3eZwpf6194zUV49D65RA4qY6cMo4NHjPMASB9cy+d7Aw8WuWnoDnqPCsEAFz
eUPp5bMGBtgbgYhMHEYuV6RMN9EeubcCi/YwveFNvJ08NXIRq9ztqG8Z/hmMIq6zaoKbO6dUvELv
ekJi74I4qCauKWMAl9havCy2Wj0RGTe91nnA+rPjkurD+UjXejp6RizdHCX21POmysD69PuOtItX
qMsART+wGWm0XP1C/qgwiDeelbvDjO4TS47gWfMry0yNZcvzuoLpeHWrHfpIQqhQA7OUudApIcAV
8hHNljQMSNvsDd5jKh3kNKjjcU+n5dfpRDi7W4P3Gf3JJkPQ6Prirj/dxw3sS5JDwe7Mc97Y4kxF
qoXdrfWrU3qe8k8XY7+oAhbf7W2kAUDYMeqLEJHjcjszxQUqzS6WDbRsMgllVd6Qc8gtKnt2DhBo
Uk/Y+TsIN96U70OcJ9YhdROoi2fJZbZyr3MjwMT2jvvGIjk0mqphFITB2lyGGjvwsEvQuEKbEFlG
CTPYbtMcZOGnPEo8xk7iFvcvF3EWnIwqtfF9OqxyUj6RV/xuD/slCsQNRBlst95n7hR3rwBLOoNl
FjBQHmMXXlVhFX6L1bSCW3gJcZQUiDRL7+U5Lm5uS9d7sT0SLZ6oTIELOkntD5mxUeJK83J0cZbN
WFl5UOSqaTLX2Du9UtqF0AXn5jERmOyaR23+GIPWoDHiw/AurNgiX/fUEc57yVv6w9wu9TB7Q3I4
6Xkbrs/TZc/nHuLZxtg9VykgNS94rthb0f7Grl2QirS3ZgSBHdWlNeCxlXn8Fn+dR8Lrc52yd+ZN
yunkpPSysVu/Xye86Gy9DBtaNMFrJLI+VyzzluSLgYKmGgyQ+5IThkA29kUhvKAXjP1s1H9042jq
8bOo4SdY63V38a903zTxdczecTTAqHfqsRgVk2ha9jzmkxQKgX9GdKvLi1MfO6gnaz0/GRRWBi/h
u7q8zD77Dj3y/RSkgTUP7ebtCjPzM1p1dmiD3jbAVFLYUUeeIWaU6kxMsKWh1waXeU6WhulbjE6f
A2E2WT4mtyvkkR0KffiyCVqFdayPewXmI/ZpH5LJu+6WkJzUU/VgS1iMEaFe7qPokIqfkB50fvxL
DaOSNDWgeXDnwmoioBtNnOdRnSsF+mMWsq6h24RRbvva11jkBgkI0zNSWD9ZJaJoayl3fX4TUg/o
5hjR4QhpK9/5unvqc7Lp3Ih3xoF05PLqyDgcxkMMdBLy0/kxMK6+hwF414iERm+bc6uH5ibZosVu
XrnKJxUlUV+1TkvKa+joVeF1kjXL3cvhOkomMUKXd1IcmHXyYd3pVZCDzGRpnVxdaXeeNKfudB0A
l/wadqjdqXmuypVsNycGvlgW3F2Uz5pAroIzQDIcGbcFWWqYy6icOTFaLq+3ZX4fXd65GFJAP5x6
I3ThIATDcGXtzVG7KFf1sg+tcbmWpy0ilGz/PMXIbsmOb/DZLhAcF+YyoZ3nmR4q0W1Oj0AfmW/X
U80wYHx+u28YVFsRUCoq9u5UrAbdqvZKGC0bBXMyHkAefxa+v6w2B6QDY1tqx2Hp94dGt//8H/76
F0gV//h7MRXDBPT7O/6u9h0WibidAIGT3/5D7atThiNOE79Vvz/WvqZEO0x2J19Vf1hzGtAqFAtV
mCR/E5r9u3/73v2b6DNf/rK+rH76738FLX6JtutR/cO/Jqbrt7Uv8wKw5SzYLZxdP41u+0y0nub5
BuD/EkodqxJpYQGLkknL4S14eUlv3hklviNKx5R9VZIvtN6/mCSOkwzrPWraUvZ58wfsKkOdChgP
z0+SLvV9dw6i3IOgZaEsaW9j4kJg3nVUk7D5MHaAUOsvndsJCKWh8e4tqm1NXz9IvZY6R8XG/CQZ
Bh1Rmz6+1azMS6VuX7AKhX2zRTD5iXVH1h168rxfiQrWCgw8S53Tv325GjgUoimGBOBBN+0duU6L
QbLz9I1Oo81MNyi4QBnOUiZE4ux0lktGQPqprbGo+L1fTTElOfj16XN7/QOQbNo4d+Ilb/k0DQbu
M54ZOnkGfn4eqr0PA64tQ/0R9JepfBdcuZtz3V4+7AqnsLzQzBeTgVjyZhZD/MJlZ4ZEAsyVGZYk
qHXMTktHWfNFXFWPyklhvgI0V+xPrKJrMhb1ab8sJiQVILzw0I/cPziKHkyOnZviRs6u+uBYE71O
GXQ8sHatT2UnZW4kBPLFFasgKsdMhJPztDxVLRhk+KfOc5ZR1pRXGIWOhnFrUYy703MH6gYecL5h
ycQ0cXM+u490kvpd7T7isZQGiXQoQZpn6MHFws1l75yPRLzFIyoqyq4rZFyMtU65g1Vk+f11pVKi
pZRqJphTrBzxp4RjjSEHbVYSSB/9Sp09DkY80dupyn7zKoR/nmS/LKEYu2kmXTP9Mz3t3zrJ/su3
ueE/fWN2sIr6j794QX/Tv8PP+eEuvzvDsGoO8wJYn+ybfjjDRJ25JehSkaBfvvLr6JCDBXbHL8GA
34gfv/bvBs07Zxi6CkWX/1DSjjHMCH7ePqGT5YEsWEMyIJEf2/dYijpRGJQaZOAQESOqBHfeqOcY
FxIudfuK0NOJM7opCh1YWa3Tr8+vBBuAmnhjQR2ala0sn0dm3YsGTqXn8g2EpKOH2kxKPyGzbpMd
rvkWuWFh762puu6gAk9a+/amhXtjK33cB99PCQirOzA5SLb9F46TBFVDEE/VuXH8ugiOgXRJGIlj
4AzvD5kRARzH2JkZm2TKquw+EudIvYfI1UvtJ1Cz6Rbc6u7MuKdWxI7mZlPwxTSF5M/jnxrjeAvL
8MTYa2yO420NnLgdEw40Sma54OSEBDkfJThuUoHMneCDKuC7YS+nLDy2vXeZPwhZ1h3CZDElyp65
x4qYsr4SP1sktvPzymCI8cRd+BIHLUmjIYP9kbFcTUYCoip1lh1KQmyd/Os6zcJ4yYadWDzGGRNQ
yBRrBP3cvvKex4y+YBDPeEUXbUY8AUKYzPy8oU0rl3ECTfmNc0kPU/JuX5JyHJcg+EZX80Q6zXnP
Aox1mpx6GC373EFfSqOmsucwMOwEehsKjY858rKS83UZTYGDoOVki/WkL13c25HC9iTXl7xBhhQZ
vvZEt6MHcCGubFxS0JavCeel3a4ftylZZ16lHYuYVItXNn4m+pv2FUqj39ECwCSswnYAfFthKmzK
sAh7D32j/hF/yIJ3YEZTNYYTqx+4f5X2RVkQqeTOdJxnhVO+Sx+m0xImJE7OTCriZlXJI3hnNSY/
DzmJhO4ZnDewGMsWQBFqSEBnAzryxG81heEdkiB7LSM/9DPFRalqD8JlMhnGEP4SxHsDb3OgYcyG
6EvkJHvO9urpoZE5QxQULz4NdseqS/LxJcQCE5+Hvcbbqt/WN2IqLgo5VDuMtnEFycW73gOlmqey
6Tzo6ai1KbwLcO8dLsbMb0qoAaQ5pAgyWjyA0pq1nJJwXZjeLnONeU+jK75BNQ1L8wb4UMx82JD9
h+E1LAxPce62hZ1NNGVm3EbyhwVsk9eCjL56wCtGga4suYHR01Ya9O1YPrFJZZMH4AnRl4VyH5Nl
+2zehcvoSY4bdo92mguBkHvS+SCHUeLlXIEi+70Pjf1F3AN/PZb7igf3HhhqaWQcgf9FtY37IlLQ
cDuImuhlhq8gmSyXCF+v6zNZSVgzGaMsuLwCfvAqJDfm+Zs7M55gu+OaG+tHgYhRISCmWWN75p0n
srjpQOpWrom9ju57ekHIgfqbfAZpIT7oLsCHW4fYcnO335BhZziZXcOzQ3eJgIo4c898jBBuzku0
j04u+v22esw0p9SOvKE16ix7zpf77QCq67c7XV4284a1LJMpFdmuZh0Y0et2POm3GeG7nVuQ77HN
j4jT0VUxpeNX0odEHvBoGXs8SDudy5PnXtkIkgxwM76Gpyk34+ocQglE34zC6PDkh+Bv3QvMYwQ7
r4b7ZKzfxEjWxU+jQ5y/SHqnIn/YTjguyToy/Ps3qHI8ewphyWmqwFxhoqR9YHN1YtYmJAZUE2RB
AlKf2wvyTrKavcSpstHH7Y2sbN4FlhvDOCcZjMSxIfYYjgYTEMOP6PYUohDG5vpCewsLmrHk7krX
i7Y4WZ5hG5N86kBrtpJlxQHY+Ob8yfRPnTF2hlYePWyD04uxa+iirxGWxWeaOvWbOzLnSTC53k9u
N4wkZ8pysB9S8HhUoPlJXLckER4R/q8IXZuVh7snjOAno+2aMRAbMWvcMRPD2scwIDexDaaLdgBH
G+GHEsrzyUydMTH9tEY5CYWJx2sjonVePDhTQeAb6LkJjJTne7Jt/iyHfimHIECQB0gcoPz3Nhr/
osnB7sM+9f/89S//+XdqoR/v79daSAPRblLBUN78jmz1/y85tB9og6ak0M+hqFVETcc5990uw9Ax
Dlk6lQvaVfMPFUPKoAT6bTH0L09cGwqy73cZ0PSUKL/Vj1ETY5tnvzCu9ufrBo1pfXPv9HmDVmV/
fzWLZXFzEnGeFQsm29nl9VqPB+4ycITXG0kmrowD5RGml6EdYKpXfuRrhrNZ0dhZ9wyFA0LWgnxg
jj68vXOQD1stz+GUG80lkBpgTvCsa82O+EC1jMVQRd7RoRfX8S15gBZNsOm1CHwse/EYNPXkw4Sx
cnciuO1KJ3t0fkZjn6QpYb5vorTAvFPQSJI6SvYoCaTNKXa4DJLQiq+V1a3onmUf8tDJUEcNU5J4
TAay9AILrSiDxK0+7wESmsRF9MKa25bSEfY89AzX80agz+k0n3xm2WVY+fwqBO/OoiN+EgEHxVk+
ClXpXOJyVULelrdJ+mKSu/hy6zJHRTepBJ7aMSHM4qVQ4F4vAUC1ErwnFPsqfGEasbwmdHeI0c2f
SxyO1u2z48y58eHu33usBl39egnvCkyCa+8FqYFOBhtLq87k2o7CC2EqHNgPsmcz8kzg/mDVZob2
cEpMGAzFV8bGXLO9ys/Lh/t4x2c+1IKPozEtGdeTx0BDFpve15egoglUx4n20r8J7gWDutuR3F7s
itSDdnQxYSZ1bRjP6MrZEmNFzqGwZUNLp5urmNzYUdJ6fB9k6cjPPvs3USDuPo5CGR2QkPBd/IV1
7Lmfr69iJiy5yzhdpiqs24JnMBLczXCzhRAiZxEBL8+4yjfqJin8r8inh+RZ+OTiQWrieaNI3lw2
wrEftZNMxXROF4sA9wUNJOj2ZaFia+bfw73iMtkVn106j0832etHXT8u8MpAovd7ovOwLiOEwTST
nPB0Lx61m244lfEitaOvnhQhx6znkIiGdhZ11i5Gyqkh2AJSpAvAmDoEOe5XlnrcElGNzI+RoS1K
//RhfpO4GKbI0Iq8VcSLwzDrb7Wq//Wbxfn/fvudg/k//QIs+u3x/NNd/no8M9pjWyzSKFKh/7Bq
Hh7eIvoClya8pB9bVXScjOkkzWTohlP0+1ZVFyHLAptElAJX6Kfx2t8at8HV/J3j+acn/v3xbOrn
Nk1ruRqRO9wUJCGZMwGYN/owmzZhojEp2dN5lhyYIkmZkav2M/PqPRdx2I7Pp0MyNdS3TrJdV5+p
J82esR52EkrEkTAiLkIiko2gzUm/ckGqgEm2Kxa9t0lsqM75Gij5CiPD1d6rp26ZvlSRvSd4dR7N
8RgWVFniWNoA8RNox2zpHirCiseWoCLHYTLNVLhGwAWpVCNHhk3bAirnwMXQzNAee12gFQb6NfBf
wdYwxsCV7dSaFkLkt3zwOvFsb4tiVLKsLvSgCq68BPLKPN/tNPvo2d6Z831cQbEOZFQf40qYZtFa
63xBbTyeDF82yvFeZ6y1vRk3L6Z/7+Ww0NhatvJCptIEC17gA+ToAz5oTUwOFv6PXYLAVDM17E4I
bvAsXTSZWjKtFbSPZF511vo2QT9E3LNGZuwd3p4QPNmbVcvuSKXaPyq7rua6J31Eb2Jg8XvW2khP
M6caXwV7FQfGx93AjbDEecT3KjbRIfyR0tZAT4Qf0B022IRfs6clpJCe6ra+3INEdbVtqgZXFtx1
eHsR/J64HOWjO1IK24/7qMJKUS7Ep12YnwaCVGwcO9NtPkxsYk96doH1FGv29qBqR4Htrnkb1+qY
TTdXa3bRzhv9NamNOSUrpMihYXIwQpiMQ2Dt0T1ajf1sxrKnvup764Gr1+Vtou+lqXamv5TKYwcH
bnIDsQ23d3m5rN70vTokCu651xNm3Sih22yyE8AmZabvIwO1bFZ7J74sSmBGeTSNuTDCe7wjNuRG
xZWgS2LsfZY84xi+PaqqZY2/gw4bvcWco9XDCgnTFExNtGX9S0vn1uWSDasRoxM+sVaFWSlNRQRD
wEq0abUmWMTCzaJFy3RkkYH7tIfEipEgL4tjXg6Pj9HUZcndYopgAEnMlEqnUA4+YfZGvtnbykF9
vc8ScZ8dLxM5jF+Sl/hF2BuZm+qjKISzPJc/mNFqcmgRXqBldlOCM9SJcgGwQ8tyYzetRPhgG3lR
0s8KbODfjGtwfVNDc9qt5Y1FQINDCdST+JRgOE5morJUy0Vab3O6efdRBLX18TJkd9VeLO7EsFBl
8FTmPiOuwMxPeVyGZfUlPPyuW2MBGR72qUN6vjrK5eHdsDUW3PJm7OEls6PjZbi8Fd1akkO5y31D
WxkW2cy3KeLZ80jEp/AGm0SF7myiA4YGknkRMbV9KE+4nN42muldKYduG9XyFdzSj86J78xG7BLs
CGZUtuGHGksmC09LcnO0o+YSwawygRUT6VzUgZrAiqdCYR9Nl+48iBnLzbEeTY2CiQHbNtwYwpZc
AYLO0iLsTqroVj5y2M6v6mEn2y55zdhld9z7mU9VLywq1XGsL1lDrna8NwG5MIWEpuaQczn/f+yd
y3Li2prnXyWj5lQL3RVRVQNdkbgbbAMTAtsYiTsCIdCwo4cdPelZD/sRelT1Nv0o/Vs4nZkG5zl7
bxxRdMTJ3NtpMGZJi6Wl7/K/YCqpOFBZbNOP31LX1EOAYbkflPCY2bvqPopkq3IkR5ceC8tZyXf0
AhXVlrRwvg6UtBFZ42PIrxR1s4r8/aYMnPaRYmIHaV4cSzLbfCJo6aEHAUsbwxt5IOHYcKfCfC+5
GVK+zqQcFZAs6aQ4giSSGKNh8VAoPTCPju5LLqwazPTo4+VGHZ8BuqKSj1CcTeYOe7geLYqxLpAU
gwNuf3Tc+W+eN/X74fgo0bnsMBMctklpMKZrXFGrh/5Rq0wjwHfb+qIdYlwAjC74R854QsHRkaOd
xhfTLP+duORHzvhfT65bkDjAwhGsEKn8b2KUiwCF0vyH9/4lQEFGRSeFpCf4UZJFMQhLJJlWmNBz
/DU+0U0huwg4Vz1h936NT0DLQhtRyghIGCSXfyY+oe93GZ98OO4zKFxMvrNfLybbSpFN4pYqlcou
UiTubKqiOpfT3gc6m8Y5VO/tMe0cZxjTlzeuMqfjo9/vtCWtsP5msqgWGIKXMwyF1KMNALZUAvM0
yWX8Jl8WxSIoxTSXVMlODkeqYkg4T59yaFtlbOuP2PEakVzKnD1weXBKr8RzLXWD/6F1rEzTVU3L
NfBeozlqB6beHuI7QxM+1SEMb9bVeC9XLGMbmhR2NuraXgyXSMhvH+YKlXXqqMti1TwiJbNAudsC
KZarC5TiSlQ0i60KtgW46XIzHG1TWAuSszFqenK3zYf3RbyFFDCbg6Y6Jiji6gvfmEn9RH1ersmt
smSzjw46+chEk8Aal1qbVCKKMPo5G91wC0JemYfrtJLONj0p2/hbZLSylQT/rRazM0wnL/tyYB5e
MqmV6+2l0rXiaiFvKjqTZqovWjxWDUQXVlt/k6VI1/YSCDJLgqndfKTkUEcQU5baa7yN1ojurvWO
saMGVmxaR+leKSzuDvU8A9CGjJRJmj5bc7va0Plj2zGQ3AJasdi34mTaKoPINadbf5GxuwvVYm4t
ZXPXlzQSQm37dNzjUmDs7pfSsSspT8uhVSkdaRPER2rdkCpl7gt7TX2alFgUh+UCzjqcDzn+h2nG
yQgQH3E0mWR6WbJQfvnbqRIw3P/zf/8dYO7/EC6A//HfT46AqNbw/P9EzeZySzp7759bkiajJKuq
cNooa33ImVRDE7AFtqYP+xGwXN0qG8Jc4yT5+jNf0jVVtOKQtVEk48+xsLFJ/2Q/ojAGQpgNkP30
DJ6QSfFWHsYxwambhmXkVxR/D870AMMYOUhfPKfwV48UfxHsK3uszRbB0F0EqI/iRj4MjpiUqY54
jejWvH19+w58AuRSeMoOrBt+Jt4jpaez3aM6Abp1HqNkzDUE5nM7OqJmKKC7GJQfHwZAHrAjXJnC
uMxE7iQv7koJ/TWsgymEO21aRMAbdrKr9LYjM9rTd8DhjOAEXYposnQRHVncpQuh5bKvmYEeUXVb
NaoVKxZqBi1L7mg431jUz42kUdKRNcjYvKqrEkAqIVtROTynpcFyiOKnT47X3GA9Bn9NyOOoox0y
OMB7cRzLguZ2sO/obYXczhkGA2JSQadOEMzxmt2mqNbVBwIY6nQR0fF9d4NyzJzOycueHkQNKi0A
YXRzkCudVZ4WlbS5dLUa/cFdWLJ9zMK7c1epLBGuF6XGXhuEmF+hVB/QC+3Nw9mDW5+HghFe39ek
CMCzEb5mdru3RTkc6wO7Nw2HbWbfOUZsaqeWLcBoNSqTLQDY9JQm6XGlpzpWdVKd3c100hIOVGMd
ZJFcN3ho+LvW0B2GtMa8BFf1TUC2drdtDFCF52zJLBohxgdlG+UgRPJJonAlBBjhxcAVcYbU/GV3
jrUs6oCrh9ldvVnPg9hpSl4a5h5WyP6DUSNLD+A6C6UdOxtgz0DuxbrhrYR4/r55CA81Myp8OdLb
61BBYp/3cP27UHwOZDQPO4aJhXCsH7Jjp034JSEqmn5Y8sIEuwHuoG2wbIHEaZA4yIp9h1oFwohj
w9f8A8rF6PegrYl0vLtPRFOjWfihVqBe1i9vkHIvo1A6TlGbvZ/VY7ekhJnA3uynj2XSke1h76h5
ZGbhBIzLdnhXqMFiOZrO1kFR0Afcj/eVHVqB8OHWu71npI/GrJuQsq/zVnnVm/amKfSPDeBKspb6
s+pu+3slzPtFMKllE4CEzsbdPuetYx9C/VFpxRmeXEltXY5KAyMovBSFNrQLkYTRnFEpkGgrjSQ/
4yqz0RSCzIJ6KZihaDRb23SWFCdrjawHYcKEBk1buFtPk0r1MBY+aY+VFGIm7RRQ1fc0dgAuN171
tVeeBpYLjRmoyVAerafPklbXyKv3mJ1XFHDrCIIAQeHZiS+i8JHZg9HulR+oXsziQMNrPsTjNgLB
p/OC1KbMFwEE6g9fxrqrujlXHt56HMJyYM2CWRm/KCEZOXwcwmRHcfRJfaJWaIQUJ6nUwrx36FU+
g5nxSBURyAVoA4azxO4Cl9PWezDz90of+Re48oqj90q5y307nT/KSi1nOFrCjlIMhiDV05Fphjyp
pu6sBYjQbuAP/kpdE4R2c4qCEMDzHZq6gkyDC9mBhGIRAgSGkiOOg/JwBe3HaaQ/ztDpfFKXPeIg
w6SosgCb6Vl5uB8jgEmXGl58IOuVVKvG7IMYEUjldRAoY/Ls3WABNJwmNPKVeFaDdki5QMVXwAv8
mzt8yybNX1i3dnVPH0t8K37K5X76ASEd+AXxPF6sbGksUwe7YpN+nsnXt+8yCOziGR55C/vl7YH4
MUGfT9PAEcRf8Y7iF8T7wg/iqxhFvKd4520TYG0ZMekRyFPo94Kxv8h96j0xioHHrl5ddIbuPPdk
moW42aPqWRgo6ToxHZEu1q3ihOjsOd/P8O3h+/meRvBWHLjYovCipBOZas7kUMtWEdJFiH1sqspw
xi3k7XYjsVnQJEC4QvHFv+KRuOG8PS+++/WVCjcuDBd5zc+/Cs9QFq+8PUNzn5+9fy1qZRedwB/P
iO8KXvH284OProJnMqdvfwHmnh6ZnngsHiVCuokrkzPw315neqIBefoxL+GFGt+LuR16ljtEqMH0
xLMWvG0gMRxqcRpEvB1CidS8kHTidzAY4DuL78Tvg6/j8cNLRIvF1u3+PemF7gsDditArmlETLu0
QSg0lId7hUdWtG2tKOPZR1Eos5MUGqs7nYyLfb3k/iO5PSW3ZfBaJiVrGRO2v0Pxek9u/wN5gv92
GTeevdPPuFGI+pPl6qSf4Ed/hYUpCAEITJaBKKLIcn/CwogxTYyb4LyWNToCv+ay+E8TAxLvyZpO
+Ptnclnj01z2lwOns/rt11p7jIbpyppJ28pcrolayv5+UlT2z8CFXldJaFXqK8+dW7Y5oHGWp/6K
W/rrZIS5PBiccg/SqbKLUkT3wkljNzPDjeHu3Gr+qj2jSD4lmDs2Vibq/J6RwyFo7yAETR+1OdHk
4mGo9cp0XL15aJWhgWDTOq3xo93KlmNyIac3PTweKdPu7uagupbhurasKdOSp7fpw676gNCGlMvc
B40waLmpx7MBuDKzHEEAcvT6zgUUlnkUqx9KnYOfvXIcbOX8XdYwLLCaALHMNoMta3v8pOMY7Ng8
xBWAviCq1bVhOTLL7dUDmwOdMGfPW7cNCG/Ytx/kh9m8k9bEAc1DSAvoEuVHe8q3QuNHhGj0lINe
5q3sndur1gWPbWXrQY++nFPtHR1e/7CuCTgY1gkoe6HJkLvas4kSkg99AEDS3aQxD+ehHpjBEs2z
FUC3uFs8QyzoQqvj1WjfuZMGfRGrg4pDwGEyxKQiCEyErsSCRHWFv3sRXkqb9nGgVZDlh8CExVDa
KQnPV9RQBtaTUcmCfLCT3LgHE0eAqEzgwVChTFD3Uj0Bgc8tYvkwsdCy3HcPtaRK6Njet4pw3S+D
3leGqCCGRNDs5VS23enzelMBbb2h4IAfklYpEzpjkbRoWsBxtZqyDYj8VvUnSsTwZ/2cHvW2nRcc
48JDK7Gy4IgO4XGQD7SafI/DsuL6EPeBL6G9uAP9RinXxbuIH9QO4ZTDPsJlMOA06ChLG44Fz0Hd
Eb+qYxn2g2rvzcYyU92VhWsExJxj2Zaam00IAjsSuu5KAGrZHVYUmCxU24H63efcxt0lnlwNgHei
Br91hL0tLLRwMvdKT5T3oQVC25i15z7YZcuhSRzoS6fIfDXrDhRQP5rilmyKK1pD6hd4Y+OBVY2X
GDvB4YEqMoUyYkAdQVVyLo3j3nRT4cQ2ER+fgRGnC/JMuVs+jXfLCqQGqEg5qoKP4/EkmDkBAv7e
cwIqCEKM/oI6fO6oCihqW3Bv6qCxaqCgDYxrZ6RHM+fYV18sh88pWD4O6aJM3bka6LRVYN0F2QIt
PzDJrQOQa7LHmg3yTIYu4jJABt+FPo2dg9yiWbNrpXBrXpLgbsFYYY5+TmVFd+Vp+ELu9yQL7Nq2
UdAM4oiOIAJaEnCEUrCjYQRsLUFFBw569WjdHWgq7Qk2pjSZhr69pOV0LAVzrp06fCWUkzAhoDXF
P5PcWeVRQdNKA4O68g5yE7KP5hRymNDeWtLm2sddudtaUt89NA5JOFXYVFK/kNoSbtWVDM34XTBf
eC1+jFWkqTxvtxDdm+UAx7BgpQcVgtTVutLJab/tielXtOOmdKNw7NGNqFPMggN5Bo27hR7s6Pqn
BMQpbT2iwrJq7+Cc4/hN22+h3mc5YTw/WhwfyrK/8Pf1YRJ7B6LIkzz8+tAvEUriZHtvHINDTHek
MtNChCkyZDWGXU2GEUMzfncvBs8mHMPufj6Y0Mo3MASx94xcZmnkqQ7OraPMWvlxUtmVQVY2F5QD
O2l6v4aCRxRfkTezUFYrr0aIJgUsRKiIy4AANfZE2b6NiAYC8MdFm9dwQApJ7CrkhHf26zGeEHOC
XyAgTtd3MxT5q/RNkKpBsV0ieDd34B/vOkxfMpaFvrn6xBQwi9mMPuzK0da1lRYCKYmOtqpSeF91
Dmt/WEZoo58v2lPPRIKjstIqCGRms/7wSfQ4oMCjEjXgjXY49nJZRPtAIW1MosnzjubqooErQbx+
ilPnwDY1GZSM1qa57Wga/lXV2TYAsU8a5KUD8+k0fRu9ObTaQ05vgstIjzELHfOrdTSLq5O4kVsV
cIDHrsweUcOx/uWAla2JBIDw3t1UzQY0WiicWlKdmARvm6fDHhX5eAw8nxrrANyrSbvHNiTkcKvF
mP5NxX34R9R1irpoJwhbSsg7RDN/u35H9+DNRhNIPsoelO3+/TL2Onu/n7GXJuODRB3O0sp0DH6N
vVTQ8DCcJOBmJ4Daz9gLKSg4PhI4M6EpTVD4s24nNKrh5oPllykC/im96fIpwjvHodGTkIC18V7I
Vp0V7uYHjm5TAuiQqP7GG7b37BRImBI0HDGEaKW9DFXF7eueGlMXEK+bdne1aSih04TNs1WbwKA8
NkBF47ZBVnYAp/qagjxbOKvsCdAY8sCgJBYOArrIG+LVRExlPG9BvL5YPes5e0BKChYxd9g5xouQ
d0erCdKLZTrggN53nUMHcFnRXbbUV7jSaRzs3KJP5ia447VSBQ+oBBlD3NfDxesUeV6w9bCipl2Y
+8rzcKDXAeh3pGgZGjhBlehP0p5sGfB4Nbt4AeyAhrTvmvdqu32McoSwlC509SHyvbb1sqqiWDGQ
60Dym7wVF36N9Ept7Lco64ICOGR169AzqJipD/Rbp7twFbeFdokJFGD4CoM4BgEODQCuFeykB+u5
1KStH1Hu5EhKdcS1vMlInVYISTG23nrHaFiqHSEDwLEqKhwlbFFSc131JyRlcB8tnGpcrQkNfhGs
isrGbGw8VXcRI5l7eRHg8QmsY51Vt4PsDsTd0l9EC44VQS07VdwupcQkmjcXzvopPDxu7rtQWodu
6S6cBdR4Sk4wDBXuKrjVT10w+GkHTQLYsQp2Lk+AR6rZurHSHoWbVXq0ZzWibuICo1Ei7KO/XJWx
bW92l01o7ByuvSg8A82AsNjbT/tQJQZcuvK4yy0Lwx0iL//YKOKgOZlSwcwLe9dEZKUydcOknTaT
qlZDnWzZ4b2XIPseV+2kKj1ko70LiQH/w758D+Ji5Ziaq08IjXSjZcIy4B4WJEL0ILsrA4a7x05r
MTCq5e6+BUSBwGZr25RDCUedIRJJzho2ujBaKksUzuwtfk1A9VU+wm1DdWZVaOJr3WN6I1SFbQ2N
7UOY3/konyiQ9dFk6MybStbACdW+m9hdRIQfy1Q6y12D4uUahmmwbcvk+eKKCA2uABGTL14RRaYy
urKfCOIok3LINtcQxKsRdVLMQXMvp9iwasxGbtwaHD2IZ7F73DzoJsI5i8SpAzrGf8hRpQpcPAJ8
6tZ+ktTXRQctrAoTLlTWC3dWuaPHFdyV8D3CaQqsEJ615ccVyySOSomflu3hgVaabb6iYL7H9mft
bzb2XQw7HNtX6NTpYyrQ2iHx88xuijgRaPULQTZoyX5OCXfhERebr4X+suzLRPYuJ0LM2URd/ahz
ED6C9ZhlUX9e+5Rl3fRl7m+CJnrj/sbeoxa/oEqLF6sExV/29pSrKRuBs7IqT4mBCJejjrbO00M2
rcQkYFtnT1EWRlyYNmNn05h3Zw1K/4IZg3SD3tkU7e4USdGKXpAJDHFBmvPJr7Y4MjiSN0+451fm
/WGQYjIzhZVTMlHOQIAi0oMZ2gHO4kBBBjxu7O+JMTWu1Rh3pywSTc7uyiE2uoPf4iGk5U+XftFF
Nhbx/NjJGodunrQn1Sw41n203PPGkficj9Nl9wB7A5mmRMk1WALQeaEK9DDPqNc/AShdYgRDATYf
WINlUdFZDziIJSirOhYUnJqZNIbEz0pDfxnKHTlpDWk9hEFe0143oeQbUbJ1caVatIhNsQvNQkqL
paNtvE5ZWqHZg4FxEBqoKJ7d+diG5bQ+JsCEDsUd1uG29arKLtagkJMbm67sa1I4l5oJ0kW9Vdfs
SSx6CJNgNciMwbu4AK68TSiU1I7+msppgY+N7BeeeObt//evE2SQjq7sq/7Bm/lzqr5zhDEz/s6/
v0fhgWgNDp4okJYdTPCigu/FcwbKctK+PpuM4W5SUJqp8IGCg60WzpaPq8QcPk37u5bqITAvBKO4
NSAm66RhUplsW08rUlwZgFJz3MJnjqVvujAzXbY6j7q9o/NYfIf2KJP89j1GS5SARWNCvNryLPHK
hviNxCGX4bfFs+LdcG9yg70tHoiHMVAqYFUAoqY+WhenH7+98P3R2+vEgDi6u5IrvGORJ+e790eS
W6KgLf7/+czb99SBfYRrmd/314t/mS/mTsy09H3Wkbo5PXp/RrxG/I4QQhf/vj8vHquUPNOqlNt7
RCLQFDnUtpoDm6eGLC3yBmgoVLao7SFZghSC+Jp8/1c8sinxnR7qm0qpjflQCanX1J4gWUiBVinc
BXLIbKlGNT/Sm6iqNHFyf+ZhDMPXubvfjeKj/bhrigHE1G5dMQRObryrGNziqxhefD+j9aIzxxYf
mZjZ8aPFx/H2/du/4vVvP00ckmmV/9+OXBwkEnp8FW8rBhFDiXNJvYBm4enkxJickDivt1e+nfOz
BNk2KKPR4/DHbnmHu6Hkqhu3JneMRXWa2nNA5f1+wUWKxaEzJr0dH8AmUmCOG6ln52S93BynFaVu
1yKMpZa0YDYVWuykB0TsTmWLIgHlbE9RqmpFwzVjvMJ6dbCMQC7hjUbxfvI896YgrIb+fgAAzrtH
j4GGBWwd+x7NEHIWrYLtwpj/SYEopZd0Zx9YuM65JEx1KGDWvDHp0RFAgAtb8eJgO8NH2MQ47tlb
CGI0lOg0CE7QHad6wOARyXyUbufofbWFmMHcw5UNjVuOh7cFCCWx9kghF/6hnnd000Yf2SiQDEPQ
1omKuuAejdYcH1IOWOAOMoxmh09zLMqK+x3wshXWt14OqXnG/uaDZiA/XHBSQng3A3zuvXZIGW0c
uOZR5xCkbVzUrLGQd9g0mR3hM8a5Kw8R4wp6mNB2QHlsFyBN0UnruewthG3Zvq5WecNmNOntkCqb
ECti14zYS20bKq/EEkERLYtQCbRAtuy9J6WnXUpzhK7EDnMuYeKH9O8g6SAYh5NzU7Ids4oJiWPS
bSocIf/s2s6MLg8NopMBFyR0Nt39KNmzt826Gbl3uIldz2v0jcjr63BNiQjtEYL6U3s0ykOTYv6K
aUsHM0y+pOoySHxp3nOP83r2CB1pRtTwtBzwN4LvzUqIgN3npH7zIB6XFJtu05TwQ0ZKeKoBzQcW
uAzoEfBhAMZr6/dxTa8nsX+8I9S1i76BmlwpXNdlltu2eWhkzTSC/rWO1NrKXQe5PSMxlRuZ/SKM
Hqxwi3CJD97GP1aWQUz3T0r6aZ1PSbJ1RIzzF7OS4WmQ2gv0JaHGAUZcuWbVGDemG581p2PeXlFr
ZW9CfS8a2mLXwjRhs6tMsBLxhlqF+k6NQoLub8OhdT+XAzpvBwTqkBN4AHxHtuxxgBnKykg8q9U1
vneKYyBAwl8j2nsb2pHh3glarCmlodFmwy8bpWc0B6MVCoQWd5Z1Ax0qBZEOCUoBGL/pxJnp9bUu
3DaiDh55/bzrSRqviyvW1p9zmuUWrLp9m5w6pxe/crX+5qmAaNiPaU+adSDa6h1VyCqtzQ21h00H
ZCOqJMuI60kWy9cYx2tYmM6CVTvHUyMlkKpPINxyCirMV+GaFSQ9tYo3syBmvFpTD0frog9I1HhZ
r/xyCcWmV5gb23ndeMEbrl3u42D1JJkQStQAHe4Zk7GOrJeiWZUG/BpemBv4Ks+ISVvQRjpGHs7Y
X4I4GlIWxPvTT9d+EUdGH1OdhX1Khf/LJ1IVz6v1MU0m8e4NSv/j4b91Vwv++xfxOz+fFGIXPx8F
41VjtBhvz1/04Xd43+/juqPd6MMDb7lLdsd2Nk6Pd+NtNt+9o/vFK//oD7+NT+/SPa7H//pPo5dF
sgR/tksTeNyX6XwZhhpKIAqWB/LfKQ/8r3flaL5BLfoTiOHZm/2sDUCEg2mGi9tFbQByE3DBMsww
gD4c3y+1AUGMgIJm6MaJ6PBLbUAvmyocexk5Pohvf6YtY2oCQnhurCCr6AByAMihiGP4tS0jJele
TfUU4XHlYa884JK0lF0JI58HzTraS2npLEotWgpy/zi3jV6B39rK0Jxk65f2S5gMi/vlZvkYl+q7
A6zjBcpw0bJLf2DYKB0eZbqRewgVDXKLTb0s0dWdFY9KLzedgyYT0Pnl1N1bQ3v7YFDntLVnOaX5
uw4md+sVl6YZ5NSKc22xqAsFEh9QxwzQYXtRDJLGoiGty95ssiHmpuOC5j/djiGtc5rNywV3Dci+
w6Yx92ON7COx/S2ldnSWmwTIKBoDbN+IDsaTUkWi+SnldkAVvWUSxntJe0tOp1Q3gfWUeH5RDRb3
5aehS0k9mh2c8rGGoaqjVLfjgvQufUmR6wNG6RkNKugN0BtkioJwsXWgh5NIH7BUwtqgsaukSKAR
70wi3CMmEVVZ/itXEDsD7g4VY95JBnvCYaSnXQ0XpsWAFNaNCVB5C4gd/KYX+yviMbTV7NU9uoPQ
6GBQeyiscXAhr+EexIEunHIVx+f6oSpGI/MleFvdx6hNU5EGCYOSvukl3gKr3APIzyhpC/Vq+hLi
SDoqrqhtjPTgGT9j3xS7ZtmtmXYNEX3ydbuYhrplyz0P0yeppzaXdtDC13ZaIOlwP214ZBN2v7Xp
AaYRUmBHvxytapTLG6Agh53lSAcOsfNqkurJvWFzNhypzzV97pQG2tEpR7jcADsAgtPfe0lr/5C7
j1qAEhlGHN7yAXXpKR6qfYq3Xu5Tq29TpsAuOXeDberyLoXVCUoDq80QrBnKyAjIaMQBq9oqvtu6
RrDzuKXPAZUiMsutvSZUVLcuh9hVsNqpBbo9wkm4zwl5Qe3g9DO3lvt49nLiQn5Vp48zIReP0ME9
xRnlCB017W63fpixhAMgnU0gOthTcVF4k+52017s8OrVKC0tXM6R0GSO3I5P9hqt57wagbm4sc14
iNya/YgHlfy884w2MYaLy2vCsEmNeMSf7SLmwSr300ndcOZ0Uhx57qCyttZ7x57enE6GXhHBbAwe
D1EW3x3JYaePNU6T/xiqTCSvVQ16k0fN04LM5ZgW296wwycEIkp+WE/Dzaat0DhBvx1j9VUDLbgF
XVc+oYCTL7uapIeAfoO96UzxSgN28WCdTizvHZ9XlLrwy2bh99aabauut6ys9Mrm+dkYrNLKKrlf
H6He11p2iLqFhLe3SU07IzAl6LJnA8phtIbGJee4r6RPphubvp5UC+BnmIM30ip0G1pDOES+WB4m
xghaaALWtJzUMUQe7oK+bdUfHfzJYFV0UWHYoCg48faRLVnNR63NFC+GKl4ZHEXW22rPK/gKicSF
Ed9J1EvwAKNftn7FOIx1hLWZREPHDBZ0NbF027RXBiJjLDx+F1wcGmZbbyvXNsAuMCbHr4z+3vAR
HTu9adWT1EU3ybYGMa5mLrMr+8ib3cF0nDtHUoRgF6mYczs7OqpaVEopxSRBWkVOb1LDdw83eNK6
dWOBYbBEPfROpnfgz0JsUFgBknrHAdaGza0ZYt57dFY1Pt0puBDF2fbEJWe01WejzSeX9yQiliTc
ealn0XSxifjpIy18LMFlL7U34d5b1Wy63dMGn2nhxJhjAJk6+lwh9KwN97Fg1VAzc5X6s+Gwlzrx
o/oCNoeKz1MX+2UUTEGFdPQEu2oWZQebe/cgLoVxzsYmVVCYw6zzsYSnhYyqA5r+FmExzNktaOQq
6UcE7UTWwhmoQ3Pj6Qk0VyLScg1UId7FFB62Lyo8EkfLA0uhkUYva+NNUXV7LAC/lJxiuXc6+rCw
q3PlTsLWa4VwQnSMdK0ql9sz2L8RdLOAGAkZrQGNq6XWMeKIVlvpGOiPc/DtfM6DueLXEJfn6su3
iIx0DOlhlj3mkumrhW1MngtfaM62MKEu/AxSK2TVbOFyY1JWTdSXqrG3ZoC4sg60nC+UpDfewdr7
EfIB6sZfRhKzQRVg5h3GpfjV2ZveLq/voJmtI+mAGDUpwl4XdseoQdglEeCu7YMHMwV7FBQ3tI0d
LYi4SV0e16Aa9ObSUwmx0/sVN1aUm6vFy65uzQm315bj4uuGGqoEBAppJ7qDjRSZmrLz/0tg+EsM
eREZ/mCBirjxpLbWRbPkLLb8Qy/6NQC9fKM/F2r+oml8jv85vfUp7v2bbzkfcQ7ZC3FtWflnQ+jO
AVj5p2/z1XLy/rwk/TPRHMIF4HUEsfeXabo8/ssg+6+95vcH/WvEXX6TlSYC/UA4/iPnzjl+OHUg
+aCWkLk//bmYAdpcBgB1EFD/+TNwmXT8TbuaPzIbvOXH6dBP0oMsqvOVgFC3oei3OQ/C64aPUKUf
aZ6oBn96VVzOAzQuPOwu5kEz4VNY3/u//8lXxMV6sBBI0cXnBKOi/P2zesvLf+xef3JnQPkNpCEq
Jr+7PKD9g/Yj8eXP21Z0e5Oi4rOMBKapaZLKnH3B4iD7xkLxdNLirM+uFRJgfKJ1dEFvdlKEdyMu
8RhXA+I0v2RSuCeBL4CI9P2szyZFxfEaH5QfC+kWt1Mh4ICcBc4JTMtfublcbCPYekkGm+bZZFC8
KWNp+baCbvWyQcaRD1TnFBBf+orLRtZRSpIu91TqZUBJ1DdO3K1tH1wp7IEiOsK23XyLhK7bU7mz
oP6Lo/xvrhRNMhHP/K6mcovTAQUQWyPcWMXKvn43laloGtCjfzcdAJ6EG8itRmAAtUwhJAPC/ZzV
+ZciMOSmMVK5vEoQJwPxL9xSbnHr/EAuPy9//5V5gC1gWVBUL/ZOmAnsSTgb3uQ88Omp4i7CR4WY
3FdcHoKFwf3ox43z/FZC9qKq2tst/OZ2CygfOn+QChZmY18wHTp7oyHjiPn253J1EM5INxqe056B
HIPSMrZqsiDVXL13shMLbffLxJ1ol/wFUatbvEhEumbwKTILpv41oQVEKA2VxYvlQN8Le7vvc31z
VwfrAdEylrNFyAmQ9ur1YJjQtUyR5JzvEjQHucveZogl1kMZ+ThJQ0pO/pJ5QCuUXiz3ofN5gNBm
kCa/xxo3eCsl0qSHSyL1JhjxBatC9HZVbIQvZkM3UF/QbzWkIPBGuEKW6HhLZeKh668ORUjc/z5F
1agikeq8RS83t1lwA1WpxcK7RMjwK/IxnetOQb72dC18UsYQZAHGuuUyBnAHA34qZisYEH5JuAW1
A14rTIr3HeJsAwEwoSkSEdnpz23eXgGP6ArGLxS8kKP6ggtHt/CXASLy/c/lPoJesmqoN9Em4N73
htoJX/71TXjHwNlCV9j3ici/Z9XXJfDEcSb56idRFzsV1aPvRa6bXByUMxQZ7hAIIgt3oi9YHKKo
B+Pok4RVgSUkCb/fG7zLCjkmdNfgYNHhMb8i5hBdAcLaT2IvYlCqW7d6WzmDml19l2X7VGX25N9t
FthOy1QL3m7ot3aX5ZZI4i4EsHDp+l5juG6zEJUt/HC4Cs7uJJoB9g5e3k1eHqd5QM2Qm79Fne8r
tglFmJG91//ZeM6ng8wYneYfq+YG9wxq11gSyzS7kMSw3gpQ1y0Ok5Iy73W5OHRmnn3pNu+o5E9g
RlU04Egs9C+ZB8IukrJP5kFhzjH1e4/GbnNVsG6xyaJObShfEZhzXybEVEjWz64RpFCom5g3Wvq0
yK44PoVKDCX9L9gyiDpltFwupkGIFnKLuc0bKhcHOQLhMC1gVUQDV99QRYqOdORn4SaOKCS0t3oH
IdI0wJxr7Pxvx3jdZgmsXcJTk9V/dlnoZGTcZEWXjj83OhtUIal6MiVw5r8i7KYVpBKkEMaf/lxO
iiTsRb8bod5emEXHjCoG0BFy1a/YMw1VpQf3+2KGQTtJMozbXiOIOFDIJuyiA/gVMZeJVNenKQmC
q3Qtb7TSRZil4Z6LXgU1a+krwgsiFZoDiGi/hxHnGwgLRxc+vuLPzQbkoO9E54hF/B2Qed12Sk2Y
ks0n+SoGWCwb9TYTNAFcMnTyKZYwSiNfcHs1hFgdleEfn/7Z4lBhSIna103eV8R0oLenlCnBcL18
xXRQEkHcj4bU5/cVQg4R4t3odLz1TH4jsv1XYAjI+bOJfhJ8neR5qMTf6rL46Fl+dRDKNHC3NsBk
fL4syAYltuzbjEUp2LJiNUqf7PPSV8TkBmUdWuw0cH8zHaKjCez0NlcHh/17R8W/cpWcoJ2yfJmi
IGMlmRhx3Og8CMDn79zL/tI8kKELFu7vloVQu2fIW26pCdQImQP+3ZQa9K/I23SLIP9Uyzq7s+LH
BrbUuunZAJj6e63dv7RE2DjwWr/MYglBLAoGNxp2UbT/vfrdX5kHgdMS7vIXiSvUdl3FPP6Pbxl/
ILv9wdBy4mT+ciJwJePtL/IAf/cF7/Styzf4pd/4g5f04dVCP+Dt/d86k+Lxv32UEziRq3756TvZ
6jTa99//fpqXB/BhsPdze3+ykozTUfqMrvuJtfb9YIW2wr/+Uzce5cm3x9FuF4+Wo08apx+3x5/H
d6mG8CPA+Fvj1Uazb53kk3E+NmivHqeLi/ty8s3hrC4HOwsFrh7MHi0ns9XsG3pfnwxmGuhoy/QZ
KQ6///hzPYk/NINisG+tGM7W+5v9bHOf3dSvPjE32yafDvMB8Hz1MK14dBx9Yyl+Nn0f8XFXj3Wa
vk42/mzyPiAzrx7pbrR7jke7eJxfntY5Rvjqwd6XYP+TOWQwwMMsP4Arohp49WCtOB19a4xm8ery
4jpnFV09WJdRnrL0szn8WAa4eqRqLKKTb51PtozzHPvqsTqjxZq9iV03Z8z3z+THlXzOOLl6vNZq
8a2Vjtac3W6XZmwgny6Uj+Sn60cdpbs4W3B/+WyhfMT2XT3Y6cq+G80+m8wPfJWrR2IOP1/6H3E1
V4/TEMuxGo/Gi8tzOgvRrx7rNHtirIuhzuPfq4di7W0TcWtOV+PLdQGgj7ZZGcAEKRSV2KuHO52Z
/clWBbbxg17T1SOx43+zs/SzQOq8KnX1WN8/rxXk7c8m8QzadPVw/dHy23L0Lb8MEc9BqVcP5cTs
VWLXv9wWz7kkV4/VjTMusVmcZu8L7ccWfJ7uXD3W908sW35j108+WfjCBI8c692w9OoB3dXyWz0b
Ey9entxZo/7qsbiad5m4pi+234tu+NVj1bjMRAiyOj8tgUr50GK9eqjvn9nlFXYBgLl6KPbeJUHV
t/6n5/WR1H/1YJ1R8q1+GQGA+frYsb96oB8xlQgCLj8vhEV+7WhdPZybLL+5bIgXK54z+0gwuXqo
SsYcVuP8k8tLDPZBjOLqwQigJm974rfabwb8QKe6esDvn1t3Nb4IvE/AwF8BklcP9jB6+az6cBro
VwTi1QN1stFyzv+fLY+PVPerh7IzVuG3anYRul1ACK8fSiyO6mj9ySd1pntx9VCdkchavnW4a15e
zGc9+6sHq3MxE059dlof4XZXjyTuKNV09PTpyjjDqVw92CmqJ8j55E55hv64eqjT7atxue+ec2au
HuhUERB3sE+iNhFmfyCjXD8a5YfH8UVh6oI293cG+qya+kPj6rLG+q5v9dmvfSwji1c8z8ej9N/+
HwAAAP//</cx:binary>
              </cx:geoCache>
            </cx:geography>
          </cx:layoutPr>
          <cx:valueColors>
            <cx:midColor>
              <a:schemeClr val="accent4"/>
            </cx:midColor>
          </cx:valueColors>
          <cx:valueColorPositions count="3">
            <cx:minPosition>
              <cx:number val="0"/>
            </cx:minPosition>
            <cx:midPosition>
              <cx:number val="15"/>
            </cx:midPosition>
            <cx:maxPosition>
              <cx:number val="30"/>
            </cx:maxPosition>
          </cx:valueColorPositions>
        </cx:series>
      </cx:plotAreaRegion>
    </cx:plotArea>
    <cx:legend pos="b" align="ctr" overlay="0">
      <cx:txPr>
        <a:bodyPr vertOverflow="overflow" horzOverflow="overflow" wrap="square" lIns="0" tIns="0" rIns="0" bIns="0"/>
        <a:lstStyle/>
        <a:p>
          <a:pPr algn="ctr" rtl="0">
            <a:defRPr sz="1800" b="1" i="0">
              <a:solidFill>
                <a:sysClr val="windowText" lastClr="000000"/>
              </a:solidFill>
              <a:latin typeface="TH SarabunPSK" panose="020B0500040200020003" pitchFamily="34" charset="-34"/>
              <a:ea typeface="TH SarabunPSK" panose="020B0500040200020003" pitchFamily="34" charset="-34"/>
              <a:cs typeface="TH SarabunPSK" panose="020B0500040200020003" pitchFamily="34" charset="-34"/>
            </a:defRPr>
          </a:pPr>
          <a:endParaRPr lang="th-TH" sz="18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800">
                <a:solidFill>
                  <a:sysClr val="windowText" lastClr="000000"/>
                </a:solidFill>
                <a:latin typeface="TH SarabunPSK" panose="020B0500040200020003" pitchFamily="34" charset="-34"/>
                <a:ea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800" b="1" i="0" u="none" strike="noStrike" baseline="0">
                <a:solidFill>
                  <a:sysClr val="windowText" lastClr="000000"/>
                </a:solidFill>
                <a:effectLst/>
                <a:latin typeface="TH SarabunPSK" panose="020B0500040200020003" pitchFamily="34" charset="-34"/>
                <a:ea typeface="Calibri" panose="020F0502020204030204" pitchFamily="34" charset="0"/>
                <a:cs typeface="TH SarabunPSK" panose="020B0500040200020003" pitchFamily="34" charset="-34"/>
              </a:rPr>
              <a:t>สถิติเหตุเพลิงไหม้ ปี พ.ศ. 2565 </a:t>
            </a:r>
            <a:endParaRPr lang="th-TH" sz="1800" b="0" i="0" u="none" strike="noStrik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x:rich>
      </cx:tx>
    </cx:title>
    <cx:plotArea>
      <cx:plotAreaRegion>
        <cx:series layoutId="regionMap" uniqueId="{F3FEA234-EB94-49AD-BF85-71350070209A}">
          <cx:tx>
            <cx:txData>
              <cx:f/>
              <cx:v>จำนวนเหตุเพลิงไหม้ (ครั้ง)</cx:v>
            </cx:txData>
          </cx:tx>
          <cx:dataId val="0"/>
          <cx:layoutPr>
            <cx:regionLabelLayout val="bestFitOnly"/>
            <cx:geography cultureLanguage="th-TH" cultureRegion="TH" attribution="ขับเคลื่อนโดย Bing">
              <cx:geoCache provider="{E9337A44-BEBE-4D9F-B70C-5C5E7DAFC167}">
                <cx:binary>7H1ZbyTLdeZfubjPk7q5L4Klh4hcai+yyOLSLwmuue97Po08AsbjsedhRoIsCTDmyjAkSzBgC9IM
77/pnzJfFS+7m6wqdrNVFx7Rbja6q1hZJ09GfBnnO9+JjPiLq/b7V+HNRf5FG4Vx8f2r9gdfumWZ
fv+rr4or9ya6KL4XeVd5UiS35feukuir5PbWu7r56jq/aLzY+YpnOfGrK/ciL2/aL3/4F7Dm3CST
5Oqi9JL4sLrJu8VNUYVl8cxnWz/64uI68mLdK8rcuyr5H3z59u63b+/+5e3d37+9+/3bu5+v337z
9u6/fvnFTVx6ZXfcpTc/+PLxt7784qunxjcc+SKEr2V1jS9zwvcUmec0XhHY9R/uyy/CJHYePmbZ
78kaJ8gq9+7j+3PPLiJ8/bM8XPt3cX2d3xQFrnn9/3OmHl3g6sAfvb37h7d3d2iJt9/857d3P1u3
0Ndv73730E4/xgFfvqA5r5IqLlf95qALV2f45foM//Jg/jdvv4FJnOdXX37hFQm9P5wmqxY8Hqyb
/KvHOPjhXzz5BTrhyW8+gMrTHvvYR1suDZf/xzVGfrFuGbTPH/cLE5XVBJYXhA18KJKoCIoqPZzu
ARkv9WgXLLba2R8mtpp/BYD4q7d3//z2DlcH2OLFngcNWZUFhVck7f7PBihEmVdZWXmKiRc5tQsQ
m0b2h4ZN268AChi7/vEeBOsB7afrcWyvIYSTWU1W1Q0YSAqnijKLoPI4arzUo11Q2Gpnf2jYav4V
AAK04l/XYwOYBV6AWfzd27tfr+LpHULd3zz01p74haBKIi/J7wjEE34hsRhLZHFjrPhTnNyFl4/a
3B92PnqqV4CjD+6PFVVdkdQ9Y4dHGNEUdVeYkVaMRJS0h7M+cI+XOrYLL1vt7A8jW82/DlzcDysY
WQCKX63//fVDJ+1nWFF5VlNVeScDkRVF5DlJechqNgLQSz18BiNbTe0VJlvP8AqQglEDcQcwQe4G
jrKKQfuFicLLHKex4gY1kXlF40QR+cxjZLzUo12w2Gpnf5jYav4VAOIn6/QVV/eHt3c/feib/YwY
ioqxgJM3oSBxiqbyIujrYyh8ui+7QPDEwv66/4nhV9DxP36fpHzLJb5ejwe/f+iV/YBAVURFlAV+
YzxQBI2XJRHoeAyCz/NrFyCesbY/cDxzkj87oLzE4UctyL1AKbzv8S0A+ww1VeFZQQUl3SGMyDx0
E0ndYKw/+jRNc7enuxD3iYYftd0Lmu4l/fP/qXT6izU9Re6LF1DK9pzCyJIs8oIk7wIEhh1ek9SN
cedFXu3q/E0jn9vPj763rk1s2n4FWID+B3ns7u0dXoBzr26eh4CwZXhAFHlptUXlZZFlFXkj/kgy
kllppa8/jj8v9WgXFLbaedSrL7jrH31vjYat5l8BIH77bQa7KgAhR/n6oXv2gwaNlVlJElE7eSKK
yZKAjzT2IYo8xsSLnNoFiE0jj3r1T0LDpu1XAIWf3IeHtYb+9du7//td1FU0XuL5VVL6BA+SJkDO
EDZE0s/waRcedpnaHyp2neF1YOMPKx3jG0QMXOa+RQxFQuoqofefwkIWkLuy/HaRC458ulPPwOKJ
kb0C4ontVwAF8AcoWX94+w1CIkjlX9+XWPYbNxSFQ4FVUHaRSlGApiGwG2TiM3zbhYtdpvaHjl1n
eAUYAZOA5rkqy6+ZJl78aL8AUSWIGcoWmUOVFFFTuY1A8lKPdsFiq539YWKr+VcAiJ+tta4/rv9F
3vE/1/jYs/SlYKaOqD6MGVAgngQTzPLiWZ6/n+m1UbL/DA93YWSXqf3BZNcZXgdS7h5iy4/vRaP9
Dh2rmTuCJG3mJKIGKUOQkfQ+zkbQ2C/y6BlYbNrZKyY2zb8CQPzdeqz4xXc07U/hoEkIGjSL1R+M
Ck8GDVEVFRXi1lNQvMirXYjYNLI/OGzafgVYwHwezPzEvNW/fHuHv+AYe85EZCSomK/zLe/cjCEy
5gqvCixP4fBSx3YhYqud/YFiq/lXgItfrqeB3q3nfP36O0lIMERgoLhPRLcME5IA7iFv0s6XOrYL
F1vt7A8XW82/Alwgavx+nYSsJuo83LP7kTZlWUHpQ7uPG1sQIXMqNE7+26Hk4dwPE7g+3bFdiHhi
YX9YeGL4NaEA4tUqFV0Fjm/+2/r1rx46Zj+gwLMmsiYJW2iEwuEpAnmDRrxr7Je69lFYbDX4HaBk
63leAWjuw8h3k6gKnIQ5GjtJhqTiM+79x4/TkU93bBdGnljYHyieGH4FKADbRAD5p7d3/2PFPL/5
m3UR/Zs1C/1fIKL7HT1kRYCstaV2KmqaxGnCxiNIf4p3u8DxUZv7g8tHT/UKALQxwH/zX9aF1r+F
xrFf9AA8HM8p/E7NXEEtltsswH+2h7sQ9LzB/cHn+fO8Auz8bp3hrlX0Vd0NCe/X+4UMuAoSWnVz
sgb0MVYTtR1S6Uv92gWUrXb2h4+t5l8BLP5xHZN+sn4qGDEJRBYh6tf7RQamC0P34hB41n82ZDGZ
VVnoIBt89jN824WOXab2B5BdZ3gFGPnVGhQ/Xw8gK3Tg7X4BgsxXEFRu51P1kqBxsibsGEFe6t4u
jGy1sz+AbDX/CtDxYeTE+gu/RDl/v+hQEFk4VV3N6sCfzXR4lfxIgrwDHS91bxc6ttrZHzq2mn9N
6PjLdc0FWsn9IhR/XD/p9vP9IkXSQFiVbdU4Hvoau5o6+Dj9fdfqn+HdR4Gyy+Z3AJpdp/qzBxC5
iJ0vxu5N/NBz+5HWVAiumAi2+Qy+LLAiq/H3FTwMNdvhssIwmvx59H4MH++N7B8Q723/2SNgLZL8
fq27o4L/z+tJgyDjoFt7z19kZessIGQvqMdsTid9N3i8yK+PweJu09r+8bHlJK8AKL98EOK/fliU
CLhBL/1mXcT76Vpog9z29+sZIfho33o9gMIqyGKeVP0ljuNEGUnwt/Tl8ZiyX6d3oeszzrI/1H3G
yV8BGh+Gh5Xa8uOHSLKf8LWa0Mqp2uasIxSWNVHgdz4f9XFfdgHoydXsDxxPDL+ijr/776vnHlYz
m/95v92vopwj8dqm0iZhmrOqahvPZj+08ad69DEQPLKzfyg8Mv+aAIEZM+At/4qnHvYLCEVVOIHn
NwGB0YBVFZ5/ON3GjIFP9OijgPjQzncAiA/NvwJA4HL+dqWprRdKfOibPYUGlcMYIKLHn7IQTGfG
QxAbTzl8ui+7QPDEwv66/4nhV9Dx7wZiVCsxDPxoz33Py+hhLC/3wDSfQoAXMY+I2x0ePsWrXSjY
vLT9AWHT9ivAAoRStPf9sqmQ1H+zXyzIGhbv4NXNp+AwJWD1WPUGCF7kzi4QbBrZHwg2bb8CEADZ
/2etbSBJuJ9wv2dVQ2Ux6ksrSvhkMJAlDuvBrcq1j/PRl3q0Cwpb7ewPDVvNvwJA/G6tYWA8+NVa
YlzV2vY+L13B3CCgAlniE0xIKrIKbXMl2s9wahcsdpnaHzJ2neEVgAOEaB0yVs8qQCb8h4d7d0/U
UZIELKqxc1q6iLUlkWe8q+I/Hjde5NsudGwa2R8uNm2/AkT87/X48E+r9cxXmj+0BgDkD0gv9gwN
rByKWaRbEkwRU34EYSOKfJ5fu2DxjLX94eOZk7wCoAAWCCR//VB+RVz5454hImH1SE3duZaXhKxU
FKUNKeKlju3CyFY7+0PHVvOvABfQo4CLn9yv3rTeQAPMCqnpnh+FU0QIUdgbY1dqqqByzyrKjiV8
Ps/JXUh5xtr+8PLMSV4BajB8rDDybr+EhyVpvwOuqmB9QGy5ssFVseCTtNpT4WEUe5A2P9u1XXB5
3uD+EPP8eV4BaH67Hmp+tn/eCk6qoMS6ARE8MqdBDNuQOj7RkV2A+PDr++v+D62+gs7+3UOpA8IG
Lg309K8e7tT9ZCtYm0OF1LlJSSUZSzKo2rd5ysNJH4aHl/q1CwRb7ewPDVvN/9vDYveuTO/2zdIv
ygtjvePWBxszPf/puo2xL9iTr34rTG2Hy33yObz+wZdYUQHcAUFCwgMpEoocLOri71aaXNl8onAB
jv+ye5+wnSZvLooSe4Bhky9I7NihQ8CmPqvnM7/8orl5+ESWVFmU4I+q8iqmj8VJXrr3G4cBrRrL
cdj4hV8X6IukevhIQI0OuTUMspDv322TdpCEnZPE79ru2/dfxFV0kHhxWeDaV0+HpvfHbXWchwCc
Xl0ssBcbDuf+k8z2TYkvVwPN9MYyLWioB0Yycs9EQzHn0kSk6Xm1SM/7YevpaXOWsNQbFCSOJrxj
aqaY3/o+KXrSXmcjZZAKZMrp1Yw9cQXSzC65mBSHfKz7Z40z50vTVvUsp7ZH5ZP+uFq4NFHMYuGN
PZYGEYnPZcesrx1tnJ/3suFXw/CqdcdhNVBswun8RX6tnkg15TzDpQUpiDNuh/1QMi9d2g4LEkVE
vmjEUUHao0Ax2YLMRZqRjAh64hCRujT0iaOQaHDpjC9Fqpi2Q9UT0UgF3RdItfA6ytgEFySZ7VDG
8Wk8k4w6nwiz1Ke8QJiehCzxpozBH4jHilHNKo+G3EwwbavnSdibbmSqiq6cvel1zVtoFW162sVG
3Js9rzPeIpilx4xGnIVseReNZKbD8NgriB2O1FspmNgdUZNxUS2iiyAcsbehSCuZRI4Z9UTg9Yzg
fJ1hujXtHNHKeiNmZ4Krh1JJs1YPHLPXJVOUCX+y6k1uIhpolPQcraHZVuAQNHeOpoCReNUT/bFL
64OCmMxp7ZLQZDPSBKQRiRKfcexVM+1dEpuVxS8jg3MJc1oepabT0WYhjGNTCI/xBTntieubdjeS
Tgt0i0cyq0rN6A0jDouuJkkcEiEZxvxl6hLbcUitmWxqKpdtQNOA8s6RwBJWNYJ8mbcNzQJ9WIUC
ES6DETduB6He84EunBY3gXQkXEaVpRyG8rjtSNaeiiFtKhpJCy4YxSrt+5g40gK/ajmrUgZBregy
ibs3jr8M+eMKb5KJOlfnMrGPpHjMJAeZPY3ls/gkLhdcvUwmYX3h1CQ8YUKblLFL1LlkJR5hpDHT
0SzX8WHbMYSJbutGnxQVdS/kuZvRYNid9aMiIfjr9jSM9Li+KLUjXiNiPtQ6KuWmk8zLcmHPy9s2
mbkXWgpwJLo6z2+r9miSKZd2fM7yJ0xKY08mjUDZfBgGA1Wbe8GbyCN+pAftWOMOo1wvlEtfZIdo
DtbMrZQKzdSLp3FLwoB4ZsZeiZd1IQbE4Wl90944HGEaI+KIqpJCWuIMAeEH6WFJvavE5InUklFm
wmnNCI3gSh3w+nJZzdtpaxUpWbpkGVzlI5asLAzyUThQTe9KA05uSgronZfUJ3FKnTOW8CpxiTgo
aaLXVmaWuIpRdSQPfMKTEU/EieZRTTDzUaCn9PYQ/wQ6O+hIlAwU33BvmtQ4LMY+tQ1FIFpMXeHI
radLxxTOq9TwLZv2nK/brtkzhKcMqZTDRq8NRuYNeRGXenvenxeGlxJ2wk4YKzhIZ1pslRedro3U
hNhnspnTjnBGNZRGfLAUVBoNIzsk7old0njQd9RXSHKmUZclTD7OhUEFINpUWmj0Rj5WApLkenkb
DbPyLDjuPOJd9wY6y9XdBX9leMOYcOjaAw33hU2ramBVZpAQhrXUikihzs8FKw1G2hsjS4gaUpqe
sPjYSomYkFAmKalcnTfdAXeSFsQnKk9a3LDihK/JqL+Irt0BT2Szqilzi2M9oli5YecGs6zM0vBn
Tm9mx6JJe8MddMPEDI2j9qYjpUhSS7x0jewoHnVH2omi6j4JCXMTD+wByfS8I2lIbAz8lkqUtkKD
VLo4h5OC5YcEV8WNZAJkd+vTdLq/UHrKnfTUOx9Vk2YiJ2Q2482AiDPPLUy79EgdL7187HozbsgN
U3acDAShPlQmqtEfVMxZ7o213KY+rWgQTNswInx6lOCSWDUyQqGj/AyrMY4k7ogxk74kbOtasiEW
B/V5nxI5MaRjlZ8rgl6f48jax9ht8LajN9VJohDOs7xT1T/jm4lKa4GUPkkbgoVUiKeawlCxB7Li
GaliiDPV+HAjykeR9ipJu9xz3G/3JH339ofHSYS/650p3/9ytaXp+3fWTbIimsXTg1a86d1R73e3
XJGTd1tdPmE/9/ui7qBGz374It4E7VZbcRZoLysV9znehIoDVI31E6TbN514z0CeWP2AOmmYn4hV
sECgeNC0D5iTwq52H8IqjNiICEn9e+aE577wbKCAr2G3ANCZ98RJxcoHqxXhRSwCvNqq5KGxHnUn
eOVW4rSFN33g9WqezIe8qQxKtfClphpwalwQlSuvEWMbxuYIFwbztHKPCqU81hh2WSDUxo7kIGJn
t3KSB5TNNIf0eTiu1WimyBjbk3ohtojUlZsaVaDppeYKne7aqmzUqMDMsNfuUSRrQzVqqKNUhsT6
xw5T6a0XkcyWJpwNciFpJqcex5zrn2We4pi272TLVONUGmodM8pYv7roGm3pxBJlA3eZgXLxalQa
UuS3VFWPBd42WSWZx0mqt2qjZy0HZuJk52lTTFs3HrmZC/Ig1QuV52gpCQ5JBNCFUrpsuNyhjMvN
Q0w3pbbCkzzuJyzj6RXX01ryWVJHjlE3rGkL8cG/x5vtIfNc3RUcK2nYXQtKxHM3GFJlyMxYeOr5
rXrfpz7vzb6/wzTcXiw2gVMwFXg18e/9LSbwioLyroDURVqVcj64xZA6SQAO0gl5Pa34/T2GOw/J
icAha8EaudJL7jE8srlxk8G6KqqQejFRHpOVHt9krhiodRo5xaCvHPdAZBlOB7R0sUwvmj4Fi80b
DO9yXreWJ2gguq1y5In9RR8lB1rHjTNlVFaiA7ohH4iyf+LnyURqJB1P+hgsd5AW8rHIVOdSxXGG
7NsXrBektMr9y8qTQsKy9oTv/aHvSaDgcjBNasTpuOttUxJtjURiecHAxUWZ+Md9np9naku8sD1M
5MQzUFDPSMgIMhVb8apKgkzP7N4xU6dhccu4woEvCqWlSM6BtGKUbG+3Jt+UTU+6hJ3VoVIM0Co0
F5vzptE06se44D7uomlVM3gMqjHaoA3nthgmU67seo/avZjTxI4q0jFdOETthSp9JVxgpl80Luue
H+HOjhkayc0R44osyVsmJKpbdJYSilFpRm1vHzlxHS78oHHGQtGHIikaptFtv0NUlULeaJKQGTFp
xjBUihXbTJMiZoee3yQZUVPGD3Sl6hjTd5u0IqHWIIEIo8jwGJCrnm1bS3FzlahKG1FedKSBwzfp
qAwdCU0sgu22theacVCGVMhysDIpUqZhpFA+8EaCiBRCjpqSinZYHYSMPVN6NbvJGpEjYc7aY8eP
hdPGl6rAZJjuoosKfpBkLa8HacZTLhdHAl/NXVaaqlEqj5wYFKESAtozzaHWeIqeZu6BIqazuoj1
zlMjKmiSO43S+opPcyq5LD8oCjYiqqd5xBXys6QA5S2z6ySrShJr+bHDhhqpRKkgSZpLVitURxXv
V4Om8E3VQcbiRNw0VpQDVmwzympMjHaXllyrVbqSuznxu6YzOLU8z5NeoIJSLmO2O679hqWC5MhG
JibhzInK6b/HUfRdvfCBXGB7S3G1iTZ2suQw3/H5ERV1LfCV+4dOv97YhWCnyfejKTa+Y3kN0yZX
K/ZBa3k/mkrSail5DQIzdhsAlfmk0VRV8XSqthr/RNzrLxlM1/sCp4+VHjSFxKMdeA2r0K6WC/yQ
sWSs6MaVVFSDclJpKYH2ENlHCTuMmZHrGqw8rlTKa7OAywy5H7BuQ4V8GPcz0aUKqTFQ9KaamyHE
haxcJCetKQOq6qALCX/rXgcLCckM0iqTZYflBBRbx0+MG2HoHCnNcQxl4ZQZxpS6h6mVLpsb+VAp
jbQ3y2pkx1ZdEwfiSn+qEeXMKQiEjw4phMU6Z0pCqgs50lvtMli8ybmDql3yIfG4iiQz22n1RBaJ
xEyDQjXriXaWzWzlDAf0ypU6yqWbUrrhimFajXh2oHVHZafpnqqrVU7zXtFte1ZO5lHVmDiFJKQG
dJpgIZhv6omXjk3XGafHGTvnTFjsDP9avc2H7El8nZF6yEGQ4XRhAiKVmtnIdXQxJK0uXPGWCokq
Htsu6cexzjvIt8/VlmqnzGkjmK5PNIhnTUt5SVdFwmaTec7T8qhm9aA/zrxB1xKxJeYwO8wOIWpE
tX4MI/MoM90rBDSZlvMgtI5DjhyzOE5oTGXAL/FQPBHSgafQwHfJPG8PMvkoMrJswbdTvqXz5DBo
DXwh1pORKM8KipZrQisbiUZg5BDM+HYo3mRGQh3DNRctSSizCOjNkDFubkJbMKL+LKKh2enDY1uX
DxjakkVNbD3jBdq0VrLMpvnAWebZqeKQsrCHmT9mGWLdXPXqadVY7HAVojXCH6vO0mcteRJkQzGg
NNDeVK1ZmADPyD1NGKLqBfSV80CgpazX3CgdjQqeIooi/4wlUjvCREtoThX+LKdFOoxHtXdEi5KO
ygFSSod4tGGIZsCPOB6yitHUA6+KEPw0gpSePxcbwh/IPukjUo7LUzUlkVeSvpxFWTCoG5vUqzfg
uPU4okEyqcq5lIzy1Ah8S05JWt3kY88ZpJeyQNgD/7RUSKsQqdPjRL+p4kmjuHrrmm45U/lT/9Ri
EiNHRKdaIFNWIJKsUPFAY6ldGcpMKV2SqmY5OLCAbIoTWuUgHSjlbViSgE5EYqW3bj/ocyg6ughR
iZ8YYj7IKhojRBp+Rk+dcgRNqtIzV1csZO1lP3BndmFM+KsQab4M4aG3uMPgvJwpMU+SoDEUF8lw
1MWWXyKLZ48EmfgOaQ1VcSdh5nKG2LQDpzzMxhVJdXkW2gtpqBrQZSZItpNkxGu6EtPosmxAJixx
JrKUTfSGOLo/tR3CDJmYMnp3etuQgFwzPrE9V4c5Zy7W+FjUm9OOBaeyPKiLzohJJpwzcGLS+1ZI
b0HX1FnIJCPcWEiO5JE/ZXTtuiioTZWhPw2nvE3thboIp9rQXdpUtsdrh5SUSCkJLr3LxIZCWBDp
IG2tVNS7iBQ1FJOhpuMsdkTcZTHoMisqSWiJ3lw4VxpSizpeqrPSGRVjGVrGeXLZtyNN54NDrVy5
UmO4SgpajVXnnBHIIKRLthQoV1y58RF2CZjbcjYO6XUyEFcaRewbwlAtyKEuDa8bcqjoAal12UKT
yIaiHwYEQ9lYNVTKTHwqBT3xLbcxnCO/HUnn18FpQNKrUrVqUxsI10lwFnGGIwwSzog9buwuq1Pn
qBn8Bx1YV34EScEugYiCeKgfEfq5BOv5Evv7vOq+pPTE8AekAIkQHuiFcALp4VGKJa0mWyNUq6ws
i4/qPyrLq5hAiYIRsjIVfOF9ioX9avBbQcPG7vwLUywkURspFtbSQYolsxBFJHjxmBWUXmJLqaKU
A6UNDZY2GrS4LBraLtUilnSRzt42Tms4bGKI8hghP+spf5sgzse0GTQGZ6bChA9O7UO2Xoq2UTZj
iUiDwCh1eSprBz6nF/7IUWe5MmQPI9JQCTpwbNitUXJ6wI3UcslFGA1wS7CtoQ34aXrV0BOBdB3N
FWdQmmpm4nXgiri/jIi6enIY6l79puotVx6y4RjRMTKS0OCIe8Wkeg4V1zQDo1umZjIKjNPE70iF
e+yNMvZwl/ejbsouETpbF/GO1AcIx/l1NHArotSz7LA4xLeiE45czjmCstKqAKJIQ9tQF21iqguB
M1udp/lQimh9zKAKJWLspAreDUPZMKfI+zD8yrx1yUQxSQuEXl29UVv98g0ToeqkntQ4bP5GE1F9
0sjURHkrZ1H5mqNellkeaZQDgTdcFc5zxGd1Bj2BOhatY8LeoBjBGwWGRwaB7ZA5ZS4zPbzluQkX
6l2REWkqHomEofNhTQtdJKeaIWa4iJBcFjQ79Ehl+QIqsrRrB6AWKUfKeWRExqq402lGZUmDwuJI
NiqRZjkoUViCbAkqCisEh8e26aHaEBOXXpbDlrSkx0+ohzorwrJmxtD5wRtGDTiPWdAoNGL0TmUF
hpwjtZ2iRISfWC/eoPPUlWPDkNRG2hFSJydIR3NDq/XsSuiGTGb2h3KmxwSyM36U8sQeONDI2UMl
NHL/KLWpEJGbeqCe14P8FH2J2DkswS7CcT+zSTdRCuSBBg2hoydWMbRJMxHNZqKNlFvRVEYoTyHR
twno4ayJKBPpNtFuO/2C1TvUnSxeMnrDxxWepOTCNtHPRLKWGaqI+PH1nqrE4GbdQU+Ojx3S6IZK
qnONJrQnQyMlaDSrdMil6er5PJj4s2hsk4uAIealYzT6ko9NVA8MG5J/jPpidZgr5LImV0v3kkst
foiX4EOEHYYKiQcimqClIhqjpavmKFG7o+x1w1jiMKAlAfHiTLUyQDTSQUADehBQe1LFVFgUEs0H
PGPZEw2/r1fER4e4cSAOFUPWA6rqN1eeVaP9NNQ8Byh0RFZoZtQkQ0KGC8dAf7vEVZGjUxQvQQtT
CIOjCAWg9TuQBOIY5zUzZlSzZYk7X6ECJViNsrRDewwXMp2vGs1afVlDuwUUXCgDdSxx9eBg4WkP
QgAPrpaKIdUWQ3o9tIeKM8ZtBq1hlo/FYt53OL7XzTfzKSIfviGCtsF9BocwVOt0ziEuR+NLLaci
SBY/kGYcP8B1Q6SNTZBK06MezfQkG9aKGZ5WOj8cUSLCLOnpjB9kRzZLwjco1U37ljYBBbG0uClK
WfPI5AcByilebvjjCEWyjJ81cxH0XJ3KaFYrMX0S6TxJR95VdZSO5EE171zCLZWbMBrXh+2b+tBH
UUNvreY6johzxrUoobEuaeQhj5vbJeUb+zQ9FAfpKAbE3+QBwV8tQNGmndqXsdFP5QFkDipOuqFy
ArpzIipzWSU4P1KY+BB1vbKe273OZoYUGFWK/ALymV4vFZFE1Zhrz0UiEtzawjJ3R8GRfyhzFMNU
hKIdGA2pRin1jWrkknYZ6dyyQgHx0A5odBVd8Z6etwYXEMFoC9IcCwbTGzbuIaRTEqpNfUHqGYo4
LCpn8aiYSy1NVNwM3si5AsnnZaskx6jfLyPTswIrcUkiAbctSQPStrQCI8PbgCiBHrA3Dkpio0jv
cQvi/shpmFI31IvGRL+U03Ia0xyD+VXfHodv0GeB3pHc8hbSWT4VT8tlNJcv+dPoKDpg9QKtEx5n
6YBLJ7U6SUQ4ZQpXqhYDFcOwGXRiesVVOvyI3/wHj7rnURD5ZY3DQo2cCH7yHI/6oBK0eurgp3ha
6UO1+1v69NjeB/SJ5aBQQhFnsYXSo+kzWCMFy8oqq93FJQXSzntNBc8yrpbHV8GR7nfMeE+f8MAS
ZnyxEK5lTcF8lxdUgTBBcJM+YR4RzPCgYqvpOI/pU5YlTJ/JbTmwu3kDXLKjJMRwQCVOV+btWaLo
xa0aWUG5kJqx6NNO8SnEghFVBJcoR8ltz+l6grkMt7xVGKLVjdSpJC6qW3va0TFSgjOttESJtFBC
bRHDS3Xkq1Z5levt1TjLQS7OvPrC17NliKzvIAd3GGSzzlCt3qzPInYYpLMTzBYwatGQp2BmpDA4
UDJMM2nfpP6kVEErPCT/8VGG2/DIZfR4rpQruqEVtAxohglB2oi9afUuNZvGQILom51I5nWqZ9TX
kzcRdBxyDBtvkkD3Dn2zlawA+jozcGSoB/iZ+ZgSoAciUVcF2nnO0ZSjwVL0Z8mowEwGjbhmG04T
GiXUbuhC9mddNQg9ncGElUSXcJ2xZMkNHUaWrVdCQ0oO9fCZDO6FpAmpJ3jG1AYbGdq6EON/x5BS
w0O7oRwXgOgN2nEvzgOLobAdLXnQyu6qHVT+STQNpmJiDvn+rOWXwdI+kBsi+A1JaxM6VmTBNZAc
x1DPoyn8d4h9YOuR1emrwFOWZHXabFYP7ANmIdmYuWGy+sIe4lA4rKRGl0zgJ16H3YR1RlAjxCGu
pnXPc/ayZAnKFkG2ug60jCfiVFpw6EKIGuQllIcURw6Cm5YEFgLwsC3RVPUY+gmFUofoOZQ4o4eY
TeCADmtseAkBSq4HaA94idZrQY7g8hBtaetibTRajs6wEaJt3T5YXA4RMHVmUV96UFPwKx3XpJrR
svPHYngZWDWS7YOIajbt/APFhuCT4Qv/j70vWXLc2rb7IkSgb6bnHPQkwSZJZuYEwUxmoe97/MD7
BIft0XsTjzzxF3oh741XJelaLzS2QqWUikmCAAmcvffqELMyZDM+ge3VIats/Yhn2SrBPkhygG0Z
GsrAM89xMIWN951BvPvFfvywDOUdHxoOIpzt0RFUL2bQ4zAOOAwAqYmc+w5iG6Y4Bf3SWfhU3fJD
KEj43HoAA3ITzQxfKukgEBQRKkF5otE+cWSnYLk52ijXPc1b2mv3qGFSK7nK8sZlDD+lL8kdgoLF
RLoKiVdZ7QnNXawdxPXG166k3TkgiV/aTAW3YNOlkswuUF+l1U5V1p9Wyeobi/cza0Q/kNZbYYt5
vF8J0Ux/gnDGylhx0YhBFjRINTQdmCyo7oPwuWDX1hcZ3XYjoO5LX5VANDAmfnvSIaap2PqIa4oH
ecXB+5R7FHoWRQwNwhDveJ6NiTPaKMa1F7udGX0CvaQYpPDuLeUBydIZdZPOdHwvNQhYcLrtr6JI
u6OCT0ynhjPWHyU6LBFsykzwXiPEcPFgh91ujcxUerZAMiNWpZ4SH3J9tsusMyVcDfxTqq5DxcLs
VXiTBytfhks3/FCWwW/HGgtZx6ayocB5Jvp36UTp3JTIGu4XuIEB8gbD/1np/B/fIvh/+/bb/O//
x+1D/pOX+P2Gf9ZQGTfDhjECUYWolpjxf/IS4CnA/2KnFKANv2F54d4ElyGqKoCNb9ziZw3F3zfB
NLYKzADV/y/UUPh6/lBDocHlcdsJgd/urKluNfYXCWrU6vxUCVXv9M2rCIC6JBK5QRCEOnoQm8hM
ul0ioNNz12pjLWRPtjsPUG0SsqliDEhhtcMDB36lmLmT5qse6RpC76l62UG1F1s4yuf0CzjlBNQP
IKFh3mo20MoZNbsyl+YjucWyOcVQqpGhenaLyS9U3nemEplNeE+qg1KfUDmrFHVueQMokKoPVbvn
DZu6x7Ds89LKHEt9BNwIZaAV1GtDkoh0kSWwlL+jkpWjJ+yqsyzaitUcIv211B3B6jBAVl9Gs++y
Y7Vh7pIzqVQSaJWZ20C1ABc9aZyfg/UMwbZYiddcueK1Fs1BtIzhgKeuKEnd5HTXWif5ZRhYHqwO
JCWYAzhU9iLCMybRSq1m2i+LtzqlaCbvS3YAbXot0GhnrJtfGplEp1IJInO9ryRRGmJVKEb+6kTv
6SW+FNMeNWjaNwNLrXVlWPisiGRoCeQLdFlgoEOWKCzy0iDKyEtkoqw0EHk5uewk2RENQHRq9tsA
WNkrCd8Ezk8ZnilJgLsjPDkieGj9qL5iq6loivF12raRgJrWT3MH9pvUkqNHmCUxd0OCu0xuZWO7
2JkG49E1AhSVMrwQh/CRKffKxRtgj7DlRAehUdBpIh3UdLvhLbLFyRup8j7TaD1CWWmcpZMItaNa
vdalzuqR9RikNn7hHT/SeZ8rWP9eDIWERjC0EEIzvWGryhKKwb0XnWQ8RVd0F7w/R5ihxaf03uTQ
slomkSOm7dv0vilMcXLxKqSgZDcoJtQDDZSD0CXanK0vF413IWcgI6Sk/AGIBV1QXt+6mie1AYld
3i+ka9+KwaSxgWGyJeDkmjcs9Vnf0GX5gfFqaUzMcYDTOYgMSvUotmgRJ4dPg8WPFYbf1RFtop1Q
neNtVAxHS5nc2lY7Ks0TU0FlV+6M4aiiQmaO0INjqA5v6SnT31sM+S1mX0+/p5KVqO6jXR95RJbo
KIbu2n1VUNjRKWGefGj8yp+P4l5hN/msHZ9QcvKQ+UFM0KHGoS0i4plv6YDuwcDVvgbyIQeiH1+B
reOXyYfGN+TvYrIVEzC5uiRKAixNcDP8eTH5ZQ77pyLvv/9+DvvD9n7WEPDnGrKzofxTIBj6TQ0x
RAGJ23j/f2iIfpnDMJoJGLgUeO8kGbv3Sw3hUT4M6PdQQECL/5UaIkr/SimEm9Rg6hOhQBK/a8wv
NSQrS7lvhbJ3pEXysqWy6/XQqcDwqrcMZUGwy5EsiiVmTsntlYHqZUhW9J1emkxsgTa01Dlav6y6
M++qw8AHMh+E+kgCP6ahZ3FoesHPvpRPDTLs7FH1T4jqV4mMyq4Flz4y0TBLdGslwK5vUNMKkpGl
602ZjoN2VIrTHO1ynglAdqJd4o2tjS6sWbwuzYgyfomznV2L9HiOynN972S2Si1bUgh58H4fxRI7
Xz1orGif9uTLBtzXJYd0uUJ8+9AXnx+p9pB3LSQnWye50rAODNuYH1AQn0tUoZtEcd0ngN9hT0hI
ROfygsa5t6AvoY/5thDnR0sny/Bkw13Sx+BWxxi/vS7F+4T+diWed4Fa23AnH8UM8mneVx2PylAi
l/vcuQrmI9o2tQA3FYDu6eh+Nds4zVQlCQDeAbCbjDYfyE15aYnRQLsMyIjzQEWa0kpn80vHvPM1
KC6fBcUnx8Y9Zkjnij7exliDf64VqF+s6l4VTJetx80WsuZmhWmHCkAUsSuL24GKD0H5hvwzVyEt
B/5VR66unwZIoHs/CbieFR3VKmusgZbJvlgz0S+myNGBWq6T+fei8w3+IPdlu6ecgniwTbX3Zx0s
Fh14f//zbhD/8d3Q/q/frzsQx/x2kz/XHQ0LBe6EK266FQPt8s/edVs5EFgkyZuqBovLz3UHHCtC
LwH06Hihhhf9su7oAg/kBzdhVmQ856+sO8J3JPzvVDXwkuFOi5AnA2j6Dk76tXkd0jie1KYenKb5
fBWNS5kQ/TRNOO0GKnway6FOSHiqlbO8BP1izbgQeVeMqVK/aMajbpmw2TwI/pS75MFDr0jVk/Cp
L/RVA4Yk/shRsaeFLBOWBNqmO+BLkPadFOBHrR6S+RW/VIxHdJj1a6qc19e0eluqQ8ofjckvbgvV
T/opOiwUquHkKo/XNXoslB90NqSuodvRSqP8MuYVSWNW916RX7aHGnDp9+6aeLVxQkdJBvBPGSsF
XHNoCldHnhzB17NPtFxoBFM2hy/a+plb+WURLS2BpI3mF+GelyQPspO62P2uhcTn/LroNEpo7cbP
TrS5z3c19/awLm0+Kij6H6PEPqw0YqDuRrYAgP8CQmzlOklECwAC9BobdpQe1dGt4XWSAzW1i2sE
8Bg9cENaDuoUwWnQ2ugmEK0eUgKwFuLrtE87W3OW/XACrzUlTg/XjhsZDHY1kEP6cxEc4GJnEHTt
m+bn6CULm0/NL7xj9bXey5pJPYxYtI1B0UGN7WFOUcF+uZY0UvjawHxZmddhZSUgIKd9ebG2jlxH
w4sjSGtH8gHOfaXCGXCZIdAWkPtJji6dqpA+fEmXL8nPL3FQ2dCbfAH8CWtiRNsGVifxlIxOh2AM
Kq858fDLVFQLWXaa/b4FOEUS8K2JBTyl7iiXUgGIvle/NWdIp2BLg6nMIOkzfWvf5K+XYnY0vzCD
BJolOfcVyCuZJWH3cgtDAza7wDh2byjqVAXdAQf8zQuU9Sk5fAbPndiRjUTMJRNE5D0zzMJLuRd1
AMZODOwTxoR3De4bbbT4zIRe09Vam4M08pJhOOiBFTWYpHajnws0hXCo2kE02xAJJhSFllA4nJWD
Ntz62FqgGbFVN2oIp21HmH2liaWDFENdhHWsJ5wZA4OMA0wDueQ2E9i2VXRUd3RIfZeP5X2U9yNR
XShfjuGu9jtLeRfdcBd2zODNbADCMilUd3W3u+IsAR2sfkkMJCmJnHZXFEwj0WFtQ1uAne4QHyeo
aC6rhQ7hvIIIfAUuKXr1brh9cWbvG2ecQc5S0sTWzkvPQG+tGlGBWuk7wfBhrPooHe460tFLJDq3
59UmRU7D0R8sMQKFa2hU2/dYCDIvcVtzbAkgS5FoJ12MiLSYGdjNMIiOE+t2i6UT0HscHf1sr2q7
OEg8TIsVnZ0RH0xE9COUWQYPxnNhg6viCzs34TWEQWeIUSKJGoNYKROqvyoFoMxl1yQskja3kUwB
E1WwBm1MFooi6fcCttuQIgBXFDKPYjMtCStSHLPEJN7b4Q53UHfucpCTMiH25zHLwUfm5A1X/8wO
njeCnOkAOmIA+FTei93xyz0qJlYyX9oL76GjmJJmkXOFdQT04Dm1XOu86837DP7YIqu3evFDBkqF
Q2frWJl2aJUfDbw+R/EyrvtsoG39Gd9mr4vMzoplq4zpl3GIZIJTBgMUOFgD1wEUfAlcnRH5yqj6
UrzGd3X0e3OkiQvVdk7nkxNf9QMA4AnM1F4tiFMI9MkLZt8H6RWL/EcyWo2yn6BvA1JYS2DV6QxV
FdZoIHwycNg9iLN93ViA+QA0btKFH/gQ4amLFYJ+qT5hSCQpCER+p3g4gcj0zOaVef361mu0sVJf
aw+Pkv5gYupgtL2M3EqbcGB8YU4/1FNqQFBNNdAE8N2Vh04hWWEDQyYQFsEgQgzI2zO4+qSZ1rFb
9cD5fFSZzFIEolxEe2lBt9vLQqr+oZBbY0U5HaAHAKl/7d9FboMVsbKNFLBh9DnbG+EIqFN1KgZ5
XWJi4sP5Ie6qNx02Q6t5M0D+ObqjPHoQm0lpNc+H2rvdE9+2xVvcCcrA+CB5MHXVt9GEXW4721RL
ZAVWVuZVDJBmb48ZoRF2AzYVBvpvjGhtxyZq3Ezgc+kuhSVhNQfiSWNfDu3t3YwvlWeqQz0NwoLt
M73o95YWIi1PDeZ4GmJJfo9PxaUdg6YkvX3BT20+ocuDFFtoYFKMPqPP5HXd96eqYeJQY4c2DrcK
YEQk7XUiP/xTCiRKIv4E3qYDPoR54H20WnZ7lsnXqAKDDweSpW8Jx3CNdNFujZ0LVDCSAD4VZ/hu
tPwLaGTQ58RYgBnjFfwn+MrUxC5isYlJwr2BCkWdn3WznKnT7hcnY1tDaoowRk4CoFXCbdO7BLRl
eitB0Ba14+T7HwCQTDg9Yd+pccUuJAnwr7WqlOIdukC6pgSTPFFTa+jpdd1XtQsVj99hZyPKO/0e
mIcznsAeh74WUW8RaY5DVxW3AzkLIc1p++RWLz/B/U2LAAQpD9B641odBxO9zaAdNA+SKcPQKTux
ecJ+onaZE3YDJiG4UVtcxFiu93piZZZDLwnLgKHDP8S7UUj0zxmL560z7Gy1OpEYMR3CoNlFxybb
HXa1zX+A9jXxSfi8I8r4bCKMCD4I3TI/ipgKsuDvlv27Zcdd875v0om7Lv5Xurc/CSP6vejtd1v9
2bXrmq6raLVxG/LfIc4ar8oqbqgDTlfehodfunY4+rbUQEEzYCECGP2zawddu93PDUGUCjIH/1LX
vmWW/r5nF3Ro9JG+ANb2O3jh1559FApxWXhhcCBFC+Hn/2mDyeYePdAyGueMEw9x9wZz+0j7tDlw
jXFrO12kula9GJ1iCiVk0MIam2rZsSaJg3TOnTkTTIHvD4lgmItSndWle8pZwVpZDJZSu2/9M6xV
5lSsLic3OuEMWN05YKxp8db3HLwdmqfM3WVCETA4jYbyR70EtTqd8qUyu37rdtP0qiQKBE0zzM8S
OD3OhB8LHVd5l5vY0trxpcixYgjautdaEdIa3fDnus9gAYcaY+EU1vW8JVbzftXXj5FvQqJUgNLz
BnqaZoJIeYbqlUtWVnIRzIsKrvrNTGSoa28WMpb/EIYlrQVWPYexmS7ZLp8gdh5w8Y6C9vptNZL0
siRjr6jNt9/o74v0H3O1itNS1hATAp/kn8/VyG6EkALuP/wPBuzNDPgvhurfbu/n5Qk1BdwguEb/
ye38HKpxazxDlWVklvCgZH5zeSqbZgIztQzNA5QTv1yecA/CqIK7dv6TRvoLhND3/Sd+f33yAAsl
XJlYJaSNlfr1+lS6wsj4We8d0Ccf2m49ciVJd0NL1FNfES0YrYlOdua3kz2clM6GcRZNHZRhR6R4
iEKgPmZXfJRH8EDzTvT6IkAmArJGTP0a5qa2iZe8yYPkFL40bPqGmIQspQgsgVQtR8NNMDUhxmK1
cne2qptG4IixGxMyinXvxGS09P1sJYdSZLpdkeSwSblXa8CTFtqzVxACEFx0ZnZ7Xej+dX1VbQwJ
5mx9iy8Idn4N4Hl5KIyzBvIEWu7A6sd0E3+J7Y2ZAlpu6/v+NR/gRiTySVzQPvzwFwhAdrP4FPfl
qwqX/akzB5P3sH2e7iHNsNud7A03GfhagNZjHz36V3XfmEIQ44gCGTLeHxLRYIaHGn0lPoTpcPFk
hAmXLKYJugMeKoOrgjwBNsGSf0PX4ToDsZCsMOxCL0eOioG6ex5yGD/wl9LTYYUbE6YiWONUhqdl
gUFyICoa7dJU0Ns+BMaJhAO31+/rJy+/tIbTgcyH4rXytJoFSBHp74XhKzseeCObDgycQeEQBLaI
pkwxXpcsiUgL04+JwBIuo23QZm9nGDkgB4F4EYIxGI1Id1C4QE0ozgDsTCc4veHwK/QfK6Swo8Pj
q+EQ/BJTmXbjLup+KNBOJmjtOGfJ4B00C5XBkhPeEE6DAJgZ3h48k9RpQdJRos15dDXtDIhiaI9G
bCeLG0LcJlka17IQbIkOTw1G+F1868mUeCkra/c7UqUUz+mnCErw2RYvUWOFoPbgsagMU+QnZmy2
GYWOHEu0A9jGlgJKUl5XFwLo8SVXoEeLmAFJQElEqPbWnVK+5pbkZ6bxIRDgI9pdg+i0cjuMS2Ew
/0CbDcSARu4S8AGPtA5EZNziwqxb0sEbIvzg3idLvEjAkjlSF6SNIC8Nd5hZTe0Ku1LeknVxoLwN
LeMqBp2V++IlqbanJjtsBPJbqCO8bMe7+i69w65uCXZnGY8W+T0KxkrSvRlX4ZTe4gf6dsYHq2zF
t/RH+gMeVjCoHHjdLVECaROdRIfX+LYISNvA+4oC4HQyYRRuYUolE9Sp3ZsIOTC0q7UDcm2H/YG1
srcrgemzBWJN77AnDRNO9yOs665Gv6AwrM1iF40UmlWTfHFw0siuZGc75SQsLo4A5hll31kaXU+I
6WiYjoSSYK2pMZtIuQCrJ1u54M2pI9iaisq+w7Oq0DMyiBthys9kHLIMEabqRNBUXXCqQ8lymawa
/fnS2zPGlSYerSEeWIzj/RRd0ZKtA2cf1hzaXQioHPzT0ubYHCfuanAHI3c68YgBfBb3PMTIL4Vq
Vk+A7n1kzaZkZrz1gN4WMRk5jfcVAPjuqdV+w98b8ch3L+1ZN7UnxsS6tyIA/TUcPAoVVDjaaItR
vYEVBvO4yg7wIoEEwNQejV7a+Ppox750SyD/NMYzPCUp4RnPYn+xeIzLR9R0KKGHF92KwQ64NdQq
+EOy1c/eJjeCC8fYxTbD6ezxMQKKVGJwNdgFuKktfCrgJ7ET04tgitiIGOI3PGvPobiZjLYdE8zr
o/Kjj9weMOW0DJ5DZBMIzw4IBSxqGsmgeoalGRqniYBDXJD/8hVDdJwyjRlH9DjxTBc/g+oaAUMz
4R0MWkCAfB0j12U8VziUacQnApJhVknkxZfaexRvcOo8hpcxoRVindrzQXjgMofJu3qrS7Z9HYcq
tIcXzh4QpQLRd8dq/XVtjm1xLyVHHRBdo2Pm1Z1etQToXqs7xh34HdNNB4QZdXtsY1xaaoD6KKz2
sOyQEtG8rBEiTyhnGx5UrSudFNMIOCSnTLvOb+6y7iCMJu3IFZ8NvjkDYsLdqFoaH0Rv682bH8vO
+NHLb51MZUtcLbF5q44PCd/DZSCA/SSyxSj5yEOZwHt/xPYtvJYTkc+GU2hvCodQoVo+zBME1yXk
AycOwSmwJpUYIlNbY9wOq84mAuLtyuFecLJdVXPVfxgOKmR4xWO7WbC4nbHjLHk/B4bTWiksS/F+
TUnj3xoT8oaLdDF24kEa3HCFAyt8oMbU0CtWJuc3kAbbnF8jMcybUQYBtLxl5CYAnzpVDlh6X6fb
gSCPBf8dSAMzFOZwS3B1G4UaDk5oGfjHUtuwU6NkytCY73go5fH8vxvM7wYTGlXwIbhzpSQo0NL+
GXGD3Lv/A6Xu912HkC/473/sLn+3sZ/dpQrTkoYoTR6aIgXt28/uEvMisjchfcIu/FayayjQ+X7f
mHlr/ND8/hz+cGsSyH9VTcMLeVH6a5SNCGLoj+3lz49BhXj51/Yy12S1NEJxcIA2vnTnFHhUg/gT
qtvJoWtoc+uVM/AxqI3whwsqlegodnCuMq5/7bRX3QYQ3McM5bvRKaS0dfRQ7clcTBDMt+H8Mb2r
0M027y3w/9QaG7O+DCeV5m+apVlFe2iPiwwczwm9SWf5U/ci5Ludu4ecOaqtdKa+OupmutZLX7AU
mGigOIIM6kuciO6Gb6tj9IjVQx6b4WuhK+3URwt7ib/u4FsNBNWMS3RsaIR0lcgqaUO0MyMsw8II
Mw/pRLwCD4s606wGHdJOQMYcADQdaiqzWBgS8GCWAnECCcb0FcMe5DT7fjxC9/ORQ/QrWqsDpa90
hxtJR6YUnrh6MCl1GYNjqVxukCZlGUkvo3Q1oIaFV6RmebTbFEmTFZYfynjQUqsj2Fv4k279EfZM
B0TRehdBhkMGpaMrd9r8VRmsCPbjE/q8yS4kG3uP0MFcs6VdcX6vXWGw15blCQGNbqYJ0DG4wIi8
mOFi4qtDb1WgbYX3KwfxBEEz/Ntd5qbHEEEYL+GP6ax/ZaC4ZhOOpJGNl/4IMxL3scY+Prm6Js0Z
E0R5hIocr80zuBPspfACRCBOh6zw4tWSNbboTIGFR3nhxX1zDrlDU7IQLx/M2urghoXBA3yLPLjw
Oo9wMWSAU6d3ZEPAw8x7nGQtWkYVIHixPDHuNqnXpRFtw8D+Sq96aHG9EMho4sLX0i84Emf7ZvJq
jUzA7qS98YhTauP3CQx5SLw6yIMJr8YrHpkSW1lbGg0vveH33bFIzRWOF/iMLmji0GD1BqtLIJqc
zUNtvX2MQQbr6dKweOMnL13E4jsCh/ieNakNATBEYjryhwh5AcpwRzCfC2uXE+ZuPdnCy3gEfMCb
UJEiWVGmMxx1lcqCuKSgjBLR5UtwZJopvsBKZEUA61sqICGshDsHZycbHY2SemEVqlQtOgaHoavY
ZaEjrKSJMuujIyqF/svwwXxyujdW+1EyP7pTfzHgvZc3vz2modzs4O5b0YjsgZEICcBwOJVgvw9q
jBdhZMUTmgWzq0wY5uHeB5klywTcnfJhwbI2j3bkqe6Q2DDvP/VjbCXXob6OAvTLED83TPoSZrfh
QRmapVl7Y24rMjS+knooN6/KTNLZLE+egCZ5owHOuVmrkNYfvRSO/BgxJjB1w6UvXFVHnJDRNpML
BOqXNLe7oKcS2rfPvLE8EAqXHAQoVG+n+uRAnQWDDKkTJ0VuJq61SyNSb212YCEEheHsAeFgAZof
kUR51+9QMBfZGzYCs7wfouP2cQqjb00fApWh/wC/CvVzBjm+r9CHQlPnsT46NDzZc4SGQ0zQQS51
kJ9zyaNJ5GveYTWzYzkzQaxMcEdiNVqe4g38gYMKrhMhQBOhsMa1UFzCzhFyb85cpf6S6q/OHTs4
h2A+el12803zulyzBGEfIVsmhPoGuXFwXuIJyOIrm+MhOwrDB94ifIU2MMOiYCWFNa8U4XgjbHhK
fp9GgiYpjGwl9wQY/EpTDSChQYe7AqQGKFyrNJKdZdkVkNkANV+8sIbVKQqQYeNssumtEe1k8KYV
TP4CfKr2oX9Eiy9a2Fus856KtwBtbJaUV2y0m4JxW/LXzu8rC11LDd9Ddgp52jl9avJneR+7kxf3
THiWMLgOZhJSbjChDyruWQ8FINHP6Xt6VcdnG2MxTEjLUmhginvnyGfpDd504Q0ee8HU3JDmdgjb
ABgdaGA3ktnWbd6E29QaQUiiE+PP2Cq5VeRdNHuJQcZtkPeJqtJrFVNOgKvdlGEzqfh9s5hIGdD3
Yb7BCQNBk+mIdohaNXgJ9IOOEYD3X4M1AAqQ3J+hCTO7hPjT2ZYmuu2SgfaL9a8tky5SIJ7iye8t
8WQ42ibcayBJ3Y2v2Iwz0R6tIDJUYyoCdHxVc9ZC5cADptyJ75zVOXATFyEmIprB/0CfaO/UU6cR
GN7tCIqizKpE6Nilr0VAkCvMEw6+RopZMHIav509MNEMgacmJMuET/dRk9DOR/P3HuGYfUX+UM3J
Q2ZhO7WEGRsCETm8aagPrOMyaHpwGsiIBT7pVufkXD0iR75phrtRvEEuWvWCjAEoiScKHgXHoZrC
0R9o/SnvRVveA5kpaY1+PszeCggnLFyDIFQqC8FTrSeh4QVP0+5bGeszWfITqOj2Hp7BhOhnpAn0
o4mwykyAb5YieiXeI7BqBpQ1hJhAzDo1EdsRsUR4SRCVCsnw7COfASbYh/xjuEkW5BHhj/74Hb1r
EB4OaonMUE2+hfTEuafI0lwkCtyxiGPkxC5cE1BHNsAlxY9ddd95IywSu3iHr+KkBOE77224VXOo
DsVGZCcHwD3IZEAUiZnl+zllfEr1M3SYWwxn52ftpa920nHA21YkOw+1r+MQdson5CqQQJMfmnoE
0ROfUL45NwoMlsoHSK0vqcIMGF8wXigM+olAtrMbVC1KxAav/+xhK0WKlp/dk/uGeQmX5VxI75wz
q47SuCB07dxenC5IXpEfCnRrtWEPlP38vb1mrR3pBGI00Ek8jEoqRXmO46/M6t8LrKNf3WVzcMYe
vpIFoZP/XybOocf+LZ0D8acoy4hNlOGQE/4LMen//L6bA/BnBCX9IyjhX4lJf7u9nxMCAGQDAXeY
SSRe/o2oC/wHJKGaLmoCVF+/4s8YWhADJwuAhDHB/IYegv8O0Y4YNgwJyUZ/SUwq838Uk8LX8O1r
FEQMJdJmWPhFTJpESRfVFUx9hTlfBHTZ6A8JQnyxzqI3QRBqeYHh3YKr/YSlFr1pwnt84iE7brKn
PfRH/gCbkGQNp0zFjGo3jz6ogTpfkATkIgVI/YKXXtbuAixH6w3AnySin68tMfHkKzoiNgYyYnjU
5S3KGX7K8DDFDRu0+3cfP9kB2mHY6hVnSJyadTBElwxh1VYfLBCVdpiKJwsWfaQJQLIzK+g4SP4Z
IzFAtXOQx6+VJ+BdYJ5qGBoyF5b+jWga0SOWu9Fg/BMMrlMhR044D/ENnmv1Cc2NgGjuYY8IbCia
vFC4dxzJkbUqYvbovDx17S9gY9riaDnkoVoDm9aGOY3k3XVf4AaABlRPzA50l4FASE+Aofeu78LJ
zu/xB2DIo3ZteRsZQxNnKamDjPBvy2DPMrthsPOFbpUeZTjEC+AVbswEGMPhf0SspieID0Mw+crS
ChfZP4qpAaI0ifit/MnvwJtrOKWBGEd7w4Qeh8E1tbgFlqGjIgSS4LTAbJnXPdUGuS7I3GyPfcl2
7Q3Atxv70GpA8f8xHvqzuEPMpQ31ltdSjDHdLS+csWTCJovQkIylmngAmnueQpvXY56CmAAlFR1Y
Yi+XIWh58N4eRA2gsH3pGJqhOU9EcRVXPrejU30MBKyeE+8VvGrc0mYQg3xMgY9twce5ndoCbCyS
azxX/YaiCpUNxVPRbrw0HxlKbOmqZ70/8kgqGk0s4ZpbCr6MXCLNBIxWIYZzAmuPUJz+gDTlU15Z
TjfvjCf3xC8E7K1gppEnKZSTDlx1xRnspX0ASB/yFR56NWK8aCzea6yFMGCBE13ZI6kPgA4AGYTY
3LOO6lLAPaU3HMdTY1G+Hxz1DPAOcThq6TR3iMVgGoAyCjk8T7F0BppLl3o05XPSUeXIvfAantvh
84kEqh7QbhnP6mP2xAXmHTbBgYjMguaiMcBe8R5PVs+9zJrGjlM/lAJsBEcOXRXyLXbYdTyh0ksC
erPC1OwY6AAn33Aj9jdghMVZh3wfXL3KI4QTQv4/B4xARMKihnLw3/4R+/uH8vL7jf0sB7gNA2Lx
JASObneU/BUwkiVZELGm6yJuWP5/2TuT3Mb1fb+viAD7Zsqe6ntbmghWySYpUSJFimIzDAIEyDDI
DrKD4AV42c1bSj6sykHVqRPcizMNLqrKdlmySFMS+ft/W875P9UCBt8c7g9XakkyTOVPwEjXwIks
U9UlS1LFv3U5kGQ0wb8DRn86DL9fD45XU4/jm1mFxM+IcImK/dWhcCUF5/phWbbJRB2H+K3dIRbH
DO6glcPQ3vtTk0/PSR+CnYQYn1CYDjeLDvrbzI56f7jrjx8YfoT3Lj80fPz5tcrXP/788ZXKfbLv
9/n5nb/eZ/jOwEiW7vTl//FHJkFq+PPdEM7nH/+vgG0HvnL4//C5dF2GuUeY9wHBM/N3t58LjzCZ
kAAUuAg05xeis6TX+Hxx3DNvftYp90nOaAiGTlhEbQuv8XH7HpNFprv9erpzfR8mV27tKiNYpjmc
EMiS2QNRWB8aeMzPsWk9gopleaZ6SjqR02hM0AMYmlAhAD42kX71ZMBjE4gYu8T93TjhpTDe0Nu2
DtJVt3cJ9+QJwBjNbCv5z4lC/pmMot9XkVYJMDT9HFwoYNxtvINgt5PriuTAxnuvspHw7Yh49ZJ+
DN8Y/tTJVOne2sQrqVz4QLH8lF1+Njv0MRfzARBEUQsNVy6fL9vIfJLfoH+rL2AndiTBcdeD1OHa
007aKc085K/CG8JhFRCQ9RnJFwM2KLaMFY1HQJh7ts7tvgtgd13BTsM+CSS3nTxm5ih7kT0XDFmj
++m0dauPBxhLGia+pE0NCEbc72pMtAsgSqizTtWmj8s3Qf5QTK4kuKplgP0CM6Eww5KNlG0bX11c
c0ilI+WNneg+g2saMuA41bIn7AjKc8+lesUv4rkVnIU9VwhYuXtmZg8SSlalhAsI3yqAxWhIP2xm
CZeqo31f4FqO+m+svDSgOJ9KDru+uDC/+LiF2XU6fIxqw0OWC0M+xjtucmkXvItrPwbvP2uXuemS
77SutkMuTrXUxsXaOtVBs2229E3Q7cCdB9t5y5upCmCG73D+lf1cV9MhYAioRxEc9ADexhjPsTt+
3jzE0tUy4TkBgMBembIMlLfdtJjfRrclyaveXOEpOwmEIJHxdCrmOCVvo8xtMLePbl4510KMIqRJ
zYdilLuL4CC03gq/8K23G2NUFSwWHLvAEMg0ShQvIxhq3l/8ch6n68dSIe37UwkXeuNlaJU1doBd
lJ1FsqvcDKrSBIop/aKa1ILfX8L7V8w9DAeeMrhBJrdIWb/U1jcOxofyEZDWd5Gc9PNJRt7q85Pa
gfAF2T2+crA/V6uswjG/QaNE5taM0gJZ8pFGn9KgGEIErw5EbeosgufbakUs0NOwn7YyO4D/ggNb
stv1Xom82X3hTURJUE6sOREKYh89Xc4J5IAel/coXpkjXojqCJesQ7iPJ3r8xM2vVn49S0Nl0k/u
OjJPJ3suUwQCH683GUdfYMkhOYtpULeBiJaScMBiXIzlC98csgqQSjfPwfH0zN10KmpOoG9qUAWu
3sG98OzoTlSCR8SWzdiK9hMgEO/liCAZQmgI8YlfwL/2fXY5lFNgLSScg0EeVSSH9g6DBGM/pGVM
XmiUk508f1u8JfnisjN4WhRHEPe5sdWlSRzVPpM29y+QBUtMnpX7ckrPDpRPhP9V8DoUSzyaU6C8
xhzhk+XsojskAqGyrOdbdNEcWNDCMekM6iBn/tRW5hCWIMzAD4VZutViW198xtt4S9ho+lnhaRIC
XF8ok/FvbfR3kQYV8qh6b3SXA+J27nBfQSPO4v5Nyr9qkAF45Hk7Kk7EIXjWLA3KE75Ra/XixQDb
vU+3RG4+AJqal3cNpHTet5PjBjm94PECMiOSN3nJXnj3vUL8ZEjH0qk1M9AeYFSQGJC1WTo9TlBj
XxB7btR0rC4KnrrPRxvorBheUAKEnfrWl4q2Q/D4aMruSxmpIvjzKF9ovQdzSngWbRZeGmC8RV+6
IZBLz23Zl4xx3vuCGEkokZObq9DbAp+Z8Hbu0QwrO6/ZPCsbWpOz7+Juoxd1+2Z6dZ9bg5aRUTEl
tQi8yh1kugVaYW5Cde8WW3Rql5EpOevnZ1UgT7E73GpeMeWrtTyWx+pb0domIOE0vCLTvo7NIz95
IwNpEBv32kwM03UxBTIEzii2yTIZ4aOtSXLk1oFaDcgcwtrtg1htYZ9FCkKi1G/GxVQMRe7GrIoy
trPdMCFAqUO0+8Wg4F+Wd7TEd2bSuxP7aD18VL2gF0cPcQeQZXa4uiqS3xQiG4zscF2H5GGyIyzg
wjix+StEGNaGjR29hwTueJzxkEyyXSiH7bREH1Q4y6+KZ3N2YWo+ellQTB9r5WO7BZn6lMdoZ1yx
m1wgGkbDboqnbDvuxvxm5gkGlRyKMkhQ7xqCrSwkXj9kzp26N3m8RaBMlJl/8bpTgjViTmoUWmO2
mNg8tujIb/ob0U03JBBBE8YcDvpb6DAAr8NHn3/lxJOC76mD81DFw3Cx1Ul17oDmj37NGZSQDQ74
KBvJ4WuLshmyo3Z5U/UQRuqoV0ewJvyQ4bZAUC20TBfpHhE7Ue5ZT6dS3yUOPLtzxSo5SOx1okDM
U8Ue+SXS5zf9xCc5RHhNtcEBkTYvExzbF+TI8n0qZCD3wOjO8eTUib1+cTBJ0noGN58CJlvWoivK
aTyeE9GFdOfXADqOktAayXTbtMk73SztR165wgMD5AUOhHoWRBSKJ6qTbNUI8yoS3dsCCwav8bCh
2SVfVJE1Gv6pfu9VUTfpJqTPaQ/eBfygo3/fyKDEGDaJWIF2GcJjvv9/+Nh7f3z946vhdqyl5GSx
CP5+r4RUUfIKPWFCFxWwnsk6c/j8f/+xAvzx/YbUU12dNtc6uJPee3qYG5ajmLAt98gSbFgJqgCd
Nq+L2K+6Hr0HKCGqKUDHVAvQX+S+tEiVCHhT2VclzJL+Lyb+j7hQekrwUsu4lom8+EdM/H//3tFN
LDkiT77+L78vrIYYjj892M+FFfJOokaIESVi48+mbbpQgN6QWSqAZn8Kz+KuYHPU62oSSBw3/VxY
YZscFNoin7S/2T2na8B8fyXi/9hxGP7fcLa79OotOVOeAPUMII9VPdM4PTCrMlZqrBio2SIwwEY3
yKXeCk1ir84EaRTnGD8UF6GoIzdoFIctQUxRCpUtuzEE99BR5MtixBKAEq++XDaM+BlNa0X0uHv1
LiZdfHMM1BFf1DtciQVqbuj8m5uuWkrcNsa7JowMeromGs4Zv8vsy4JSN9YO2eZytNMVTIVDdoeI
xlK+uarg5bMyuq4qfI0bBXU3AYOAchPRe0XDsP6aPDdNZSeNfdyhnhzK6iy/30Bn7ubX0GIfN/pH
N3udkQ8yqaJZBasK4eGLPdOq11CQd+Oyt7+FkBkIIxFPFvtiP2gZVe+JmGczPKQ/ENPmTlCd15k7
XVkWFfvLc4o6VnK72andkPIZ6gRoJEIwnN8dfnQo94Oh7aNrWKISG5Nk0kf6h8r2B741X5m7ZgZz
ey0C+m2GSrx03EemFJJd+lLcNvpOhp/aCCXR+QRBD/Wa0lyTBrgi28ggdujMjyvulZBU7ktkChvG
pA1rZe7a6DpWJqdrqE04CvxazYqfRJkpHSMe5Q5oRJqoV+45IPzwsM3zS/RVSGZWKm7LSDsZHOad
T8Ch1/kYpSZ70TcQZiCHvE6IqyDAtZi+ADo75jpWEBvqboKXN1yccae1HYguukq2M2gTFwZDHMmc
DzeOrMtIaYlP8cS16qaW/U0zZjdO2dB25ey2z8LH/viYv2g+nKkVTjmQPrUKnst7EZTAi5DCnjCl
T0ufI3d8jXhkcWFOtppD+iXZVUVgTjRWieRzvcK+CFrxQyEYJRzu58uR5oGIlmTFMRekHLNypJt2
uXxAlAokUTXr/vPitVOSKr2h4CvzzJCMKHhdLpr94eFrMX4c8sSdy7haqDdkgb3uP1+nWzYx4iU1
aC/dfn3cZ7wC7CekcMG4RTyoTZ6M1+5y1YGPNXhDnB8MnYTU4PXzju9qFZGOUhOhahx5rV23j278
2PAC3MnDWpvX5liTpla9anevD75J/9dHthI13EEmnDFLMNWB1n0Q5EsI67GEnOctRkyWagW9JwTo
4WR/KOBD7jDT9RVCksVj00w6rrjpy8lW7Ijsl+KcdBTj64inkVTXmzp5yQEPqtwRgUxLrp6Jx2gJ
X3ykCNDTjDGjZBWi4qOoDcMUQXkjVm0TiPCeFcWQfjqkooqLT91VZpxX7G86azMVg+UEpcSbAgi/
TmbeRK2HzNXr5O3tOkEcOm1HPyJZqRoYGVPz6qNXiYZsVp780tdjF4fj23KpEVOX+lk9N01qHF0Q
UmjA5nTfXkblJyiqyJCKiIjZEDJrrYH2yqt2sdsxvzvXzh7LSzThYUfiaD1/BhBf6wTph90vkMzN
1NxVlFnHZBmHFbJuChGwPhN6i43UVXlirx6zciySctCNayxYc/FNwZfLCx0yuF2IKPZIwZRXL3LP
992q8nhtQP/7oEJLIfVubw8IOoU1ZebFvKCojloV3/o1bOysM3hJjW/jMoWxXrfzLkBtnrnPy4l6
tnObBvy8ONM9loPB9xB00/BRXyDwM/6Fvg5DAqAolBzpBgM0qv8TuR4SPUIWAGBpg2JO+E8gsb/P
CX95vJ9zwuCrglSzfswDvwKwTAkSoWEi4jvzz34QdooIMMYABbZsuOnnnAAACxcHhfddsPf3qtaG
JIff5gQaUEB4oSQ1lXHpN8HelWyWQhYr6I7OTiJxdLPHx2ntIb6TyhDBA8HU0FDk8q6LICXpNvPW
WwZ8H2zyHEMtg6+AaPZzRGIozzOMnAan9dLWvsmaH+u2RHGCWyauMH9lvovl29dH+Jtk0JW7XyOi
8ebk+dXOy2/9bnQl4iH+wB0urJsv/kHHmwciP5XYg9KPZ7gFWGRfR8fle0q/z3Vd0gia2yKDyrFF
cSjmAQ1pXxl4GeaqIUkcLS2rmnESMKajs9ZGlRoU1K9EyQR3AvI0cky8fqNN8L1mzmUQZLRkpCPL
alxtri/jm3up3i8R4jcJhlzvnGs8JcWMEAd+y+PBQFq/zy+RLOHf9vh4vIQmKb+Jyw6SSIEepe68
sibtCf3Rc5XmnR0j0hXz8/FgIQB0jyo++c6x1gh484V7wRxPnLcPpJLvjogxHB/sdw7+fZMCGVHw
Y9p/k45UsrLOhf0vjuf4yRufQt65AOZI02hsQ5zOOCD67o5IO4vykkDL8WOU2qL+ZrHwkugMdgQ1
FKxlqc8fAHgn61Qdrqj1xJhE76DOxrrmPtdAbeaijMk0I/rYSYsTwq/rDZ97lHzroFTbCLp0BPxa
X90hdeEwxJFrhKPZwul13SsmA2CohGzz6rW35VPYC8SLFn5BYoFGeLINzBwUWqQXE8SMryu5zKhi
qN04kY+qjKv0M3PJFl5Zz/EPw8l9Tv4EkxvjlFsVq+uI5ParE/UJR5cQcxscMKf0xGtQUfL4bBLX
8MOLu6U1Tj1gcS5qU3Cx61SA6WTWVUPlcY0kwMMHiexVud3cBWpvX/Naem87pCzXRaWt25JtUhfS
UNLX2zRMhaS53g41lPIrngwHsN6yg5avk9Bx3LwEx6DuWYtIxUgAkrug3rJHMfK2dl8RysDzdLOF
NPEIs/Bl2R+knSmP1TA6jKTgiY3iCiIrLts0+tazKAdSWcbV6CEDa/v55DEpvMWTCIu3bpG/LwA2
a7+0Fsej/4xVsvgw62P1tqnuspEe3seUpSadvaj9PiC/XAOoAz3K8IakE9u2WlsoTq/RpH6PIylQ
hk2r+bSF6VVJgdddvBvmmvSEgNy1p2Z/w18yWEPQukuBfcTUTbpBvqfzlPYwNCKSLTMvvR/73XNp
SpMBHCNlN31r7nMSZ5ORQhi0c1d8eaqOc9hL3ZqqvpCEhKaJYb6Wy8D4NHFTEqQJOoHZX9nKie1k
hnP3OsV7vAdF4gRiFZRZNe4Ln2y0OAqfn7d54qVzK1/JleMQwyaTwCbY6tBGSvJDkB73uYw14oPp
Rcpa56tRttgbUv+OJudukTBP0y3vvW9G59XfEj7EyPqwmYZppK97YJ/bV4vuapwChheBFUfs3Xt7
EHjbJPaNGFGFlt/ny6VwjET0F4HunvKY3XW/JWQO+d29p1BG9ONFrHlXQD2v3Knv5e7Cc76zgtJ+
ziQHQ8hgFq+SSfxujh8PcKtPPPwOeeccLFKaHqb9fCBpIrHRqbsdoMv2eKpkGoHNsUWYnufUawox
SySRiB1JNCUqQfl8HTocdDY+Ds5NHPBQAhH0uNvIDEMCnwicGiChats0M0cgpI7XjvZR6jNL9hsC
U7tN/6miECt88umGENj10+GBuvVtn7I8McdD6IA6IecAPn7IRVVPQMaAfTri0LIGn7tZftmEGYl/
o8TLCQRzym0LLwE21X7qb485rP9ZNWeP0hdvwRlE0iEeUB1L1oT48iwbP0x+l7y202+3BzfSWLSq
j4ZNBrxVH6p6EF4S+npjJWmehl+mgwjjdTY43LPC/wL0A8icU5O1Ba3a9p+kBNhDGgPeh4X2ETN8
IRUgyWvNE3sflaTUJzbS0efhfqixfWW7qwILghgUa8rMGeSaO23nPM4GITFO3NgtHiZsLovHzel8
XkfHjGcbDaSXMWuDSOUL0/xmILukRQCJeBWw57wdbOXppG+x+GHBYbFSZ39rNHFugxZN9NtFf47F
LfVGvvavue77XIe/XaVGV8RPS1nmPwV/EFlhxvg3DL9/meh+f6SfEx34DPnnNLvgolUZzn56MNj0
T7YdUOYnpQ7yg4yKQK3Byytz08+Jjrzan+F/2DP+hsMXV8dfJzqkZjIJYsy3CpIubv9FYfXI0k7u
1eYZHh72AYf4gzprHasDTJJ9ep/6DxwIr3gskAaehgf42hNQh0Mp2Ej/uhurcnNfCO+Vuk+OgQnF
WI6fVJBHPWLebpwREWNFfGS6aj7MkbjrdqJHog/3gJxM9M97EvBXhO02ceY7OVgNJ0LAIDRHpLev
snOyv7GReXa+rYYvITTFXXYWAJTOXP24n7i7rchZ/3jMhod+zDRf8UGxZugAXna5eR7tg9o7OGAr
nbxX9e6VG9KqfG4kelylQ4OvDNsHkrbfL4thO3zLFeGPi00TDmhr92ZhLEAAjTPjXb1G7Vne6hGs
JBw+ybRo0WRH8atZ17rP6La6xn7vgj2xj6RKU6RlT3s67ia411DbzCSE+vmK31R2LhumULfe6cQh
gUnjFeU0u9f8+4K9bsmE1nYX+EUp1GSXA5TFpyd7DTW14vaaopzcE6cisX6tSw4NotnLM4qffpUH
ScU2Lzg5rtiJB03bfd3NEiCrVbeT3NRT3m4r8wGoxFGG3bYqT0i8uCR+NfFU1NBt0OTE1DoMAnSo
pRcXsunu6tZKAEVTZsVYjSzq1Zlyg0vuSgeN4reL3exfeJCBrDGK5g3wVnrQEr96uv0qqX37G3iS
y7L9uBamFgQxTzMjew4x7l6nMk0XRHTjH98BMYbXoBw3pArtyzdrBkFG7CqUOp5PohLtBtXA9w1l
447El4waEYyqlTA0vBDyKPlkSlV3/9VMJGAJFxiBj1o1q6Mmko6cMkm0n7aYVkcM+9GtJKS4Tb06
LZeaehk1PBeEQ1wbgUyq81NT7bT3C12lFCcJ9hYXgfvqg6dTWnQsTySmpbDfldiQDQlUAifjIn+8
6auwfEWNvfT2TNlQSzLoALmqlKRdpwnVLVE95vpGbxqfEUE9qFiZanQaUfp0gvjRiIcf3x2DmR1L
OXIK9z69Tx9HIs2aqJVjx6S+NCw+tdFlJV83yOy7t5RsF3Jyu1Eo5mHqMuOKA6lWjxEGD2wXSonG
QQpM7M2KOjg2CIvlJktmhA6BP0FHceHGxqhJfWF/N8mn31xnJoI875pHui1Mnx5yk3iRMuXb9082
Z+0bGl4oLjy6X9QVBBBhJ2FB/jjm4igmAK6JBGEFN/fYNUv3SfrwiItjCUl4kK7B0Ri9PonhGVLe
UTiWZC7RU6uRnDnCUEgRvDBBsIzjdyzilH2TFporRd/P4ENp+8/2cFrbfytx//W//z+WwyPG4roB
0aBICnVi//iqRnQFKTP/9h//G9EY6eb/9UdI5P/j8vbnh/x5eSM6hlwZ9F3fq1b/dHkTdaJwh77V
H30hv17eJGWImDHNwWHIRemXyxtx5lSqcUEeWtX+ztUNjOOvVzdjIFBEFGjI1gYh9a9Xt0SKW1Gg
wjhE1/jeBaI6Vmc3JJgk0NrC+PbFev0qThFhXRyW+RdiJ1bHj3rEcBWfcM4OTYHKot/LU23+erdi
z+UHcEaDXazHLK6h2takAOQb0M3C3lkTdYWZtho39u2kRTtjI51ZuBG85GITeAd9uGy6rwoSQ7bV
IJmoM2P/lbL428szIUSMOrG+PeHx59cZrW9TY32ZkL7+CLH2pJzhOc/hG4JgJZDArR7OlEdqRHLq
3PuE0yFaMkznmOBHROFFZXQgSXXEFLypvcukGQn+I7xMGaXzB16ac+krD9zF5lYAMOAB/dvDuXLm
3XReSg1rDD1Bs8VwbfPMHbDLFQhG/IQ7uc2OS2NOfDmxg29J0GAMjqApQ2OxHIeCr0QqmRglCCx8
cza5R8miooFOqAnJGMc7jvvrXVuj2OvYZvyF+nrKEZ03XF2c2LDv5icES1cOTXBCcnrYFz26Kih8
LuUoKb2qDTPzgOHnuCNTndQb+YrY2OlyR8kjQ8Rf0rgspR9UlETCy0eili7lfFWy6MZ5Bn2uuf1Y
usyJ1lFKIBN9wQvEzjumEJt1P/VqfUfPJ4eCRc4HflQBIuR5m/g3rijavgBZ7z4IkQclI1GDcclv
4cmEWV9FzZOECCu6CusSeqvzFL/Uz8lZFrz3DGXQy8BWeCYWVGnesF9krjvViaRjXfNNOpsOLnFN
HA/i4eS1pCn7xnUAINm7Nq6EYI/ab7Qc+Pivm5tGsuOUoIvqwIeaVfADfwpkgJG/d1OFAA46TmCH
ML6OaIC70H9Hce4Cb449HZq8JFfcpXA2vceocBSjSkz9ClM+6elIJhs3IRYC6GJF6KV+W93A3lJF
sxGyEMRWjYvCyx6BUs2uMlq82seUKOF1KnB6tMQbctHF53g3g+wqOWJDOKC0YjBQLu9lM7mlM+2m
+y+drI7Ma2nfu03uY5E+PNp4zoOYRVEOCZ2lCPvHmjI1bqF8tnKPPasfrl57jBZxoCsL7mB0+E9Q
tjdkQZKfdh8/O1eErhHKXXLMvf71TUC8h44G9UMzyaHZck86vstRfPFypCOx/W1o7UrFHZqUfbmr
2Lj3JGnTjrl88S/GYwNar7iIm+yW6BJCC7AM7YxyYfpptjrStUVmo29JoBQlLIVXLY6oWL7HNiYk
QkCOeIm+F3Scs0Eds8htMKeOZXHd3jHKuCZL4CflYegpWAvycJI0F59LmcABxXpPLDd3u3XuPoEx
MGgNi8AMldfLUTzieABPZiVyRbg4v9tUz6nmlNqeF7Q24Y4zbu424CxOt9nq8uI1gxw7kkChjrJQ
s97JM9BtoiU2d5i81i1uYbfJ9zK9LyN2RebPpYsgZ9gago869bgTO8+joq3fQrAZX8Nuyq8RtcIM
bbbKRE94H78E33VTzNFwiB/wtCRFv1Cq1CLXePtGbGXnVA9U+RdOl4hYsT3jHKsRj/dCVHI2hWZk
JNxoZ/IvnYQkbmIUqjHeJ8E/n2/IFTlVkZDgVPfwfDvJq8HSZ7mJ4ZVPN1cPQ0oB+HJ9s3XDjwsP
bibWR+aK/Czr7uSMxNuMAl7kFFiPkdq5jFs6z+FlUXECJE1oNsQnqFNL4vIwASg1OHsZKPfdEFRq
UXxeaS87uZA9l2CcPQ5u2wZnFKqLQYmMzMkrXC0/iKuGAp197TRLDMPT8v3hCWFJ+g7wcj7GArW/
bOGGyPwDZMtNpEnXOTPXcWVEZyWSZ+OpOs0mx08rzCktxissRGLi9/Mn59TaHhsoe8lnkWe7Zx3+
axwayBtjWOKS4zUELgwWp3+k8EAxj4fqf/3hpPpv37mc//nXcei3h/xlHJKoYTN/kDQI3n9Z7Q+b
R1PPSIZI5E8CeqglybAYocj1YmD68zg0gBNDUh9Z+pb5d+YhfcANfudvfj8Wv85Dpn5srtdarkI3
QcVGmpY5hbUBn8SRXzhjjdXUjummjL1CFJxn7KrdFLqxnw+u2uPh/YLN+dRKtkulrHrQbKrRGJs4
DYUCdtadRKHS0bmNu6XL2skmKKRCv3sbJwZscxYo+VIOmFB26qFdXN+q2N49Se+KZ9hJC97J4kha
Y38VuOTb0iNShCXbxhUE1XSZ3FVCtbMB7YcHkjEsN1EFBl59h9jr6Z28hsKgdgOjVbAxDJB+luzW
pBBiv0FD2BLnsymKEMIgKnQ0yxmHQF6axwfRNucOesCc7RKoVjGQIXlGlTC5xyut9QUas9gZbjbK
0U7fSvfNzbh5CTNiJ0cFjm2nked4sdWKY6jbd0Yt4h2sscklik/4i1HRzK8o0wXKrRPbpUpGI0RN
obKFkqvWWlFIye94cbErVw/gXSHoCRmqFu2es2H3ZJ1cwd1K5/gkBhYfCZKhMefu4PUS7GUSGOcH
5tnn4okcVggA11F1gx60SMukux/TzEM4kORzVtqZCB2c522VPoKL6mqbqxpkrK7r6PYm+F0Ad4b8
ndMtqHFIZkJbzpGRFOanAQqquOLWRFxipk5H/oMHsQ1YnzTvqrZHHmSbt1GtjghGcG5cX2mlZYZ7
pV7OaVFxwSrIb7yiVWDk7rD/UmsMSPQakS32oe+sZ8ideJnoO2miHZlhpHLfRhBSt3JIEisXabo8
6bshCUzf8agHNCoxJeT2i7WkWylTfRdjZsfK4B24WZRCw2drGgkIxyGrAnMSag9X2vAv9fqSPUZA
oFEGsSByg10ZKhlmDJTeNaQfWCIjOYbnY+cll6Cx5hYamGDzw0v3UrYzEek5eOGAmFSrm3e10NVo
8QIJ0W1I8NCb1TUU5EWxz8th+yRLumh7GtPNATgoN1a5GuG6A1sfSog7W3lXPx7Ti7i779OxHCW0
1Cdvwg7MhZCKGFugMpPPUgmMFVmEN2jkOZYGcHkSk7qWcVm8WeALcffiujAvmZkERE4nIwuyk0o6
WLuS19b2pjn05XYmIfH3mXaZispCxTFYb3ImRvdJlI91flOIOqi9RNyKUaGioL+bu7sO3Jcf8qSM
yupLePptuzKT8bDZXt9cesjdlDTKI+MT97wZu8cRxoo6Nz09Fe1KInaLtmZDWxpWjqJxQufPMRTn
W/1EMK6KHt6kvghp8cAwaE4XyeNsKG/TTC874kpeq5avEAT3RC+LOA0NLZm3ZUBIr/g+iI1Q6lqS
i7fvaS7o+VHwqHPVp8KCRN0XuhxweQ+2oHCeROLl4JbxxCiYShHrgKELm5bpFn9/EbUHFUGpT4sP
mgtICHTwC47ZiFmVRz/yruqQkKrIhr4QVH/E+wfiotQupHlmvedcyFV5kEpDFAwpXd/HI8TotFa/
DkL5cXm56ms0kq2wYw4U33owMnlVOg7MB1xCVgRKORtZn13Ej/RTcywQJQE3lr+xYF2rBDks0hqy
whWP706GR+DRBIp8EJ8RqQeXd9CqGhLUiSXCKFzwf9txRxdeqx8Qa73yTlULalbRRZ7aUkNNiD2q
mZYUP0/0aSnAA1J2jjYd3fpPvYfRPrTQzRCF/M2aub49fnYkhjkU8dnstsnyM1FdA5YJt4wWovXG
0je9LaP7y6X9I/jXXPLD0jdUy6OoYCbQ//lc8u9/YDT/+T/+/X8QOPqXoWQoqP/18X4OJRqaDbo7
CBqVJAOU5BcKAniE8jsM4KY+3PITo9F1Raa5VVbAkUiK+nUo0aAzdFEC3BkigKW/M5RI9HP8dSoZ
IoUt4B5Mgpr4W+1c1rJ3D4GpJFX9h3dcvhKvRfSG2qEjOnxRvtcjshO+EEPdN6zqXFD9ySUS6YKz
8d9O4g68dsYymVz25IYQ3BW/0JLeb05en/SRVVO+CbLspDoSeYVWj4RGj8E2lZytd+tbvaOuDhXE
FSc5LY2VLX7ksf+MCGkiBcp5rtu1wZUKokP9InmwTAIA7T1mWPTZ5K+FtIWgO4eau0S3r0sZZYAt
F0JLNgqVPt+OB30KYrMWR/fIoDNE4GTCuWRhYLlDLXNmMsGH7bvmVl0uuxE6M1vZGEPGoPLdbjum
FecgT8FoiIvQNTuZkEqqzl4oUWIu2W09tdp30jdG6o6TIwRAniyHfiST6/bxC8YhARIAF0KLRjLM
zvomzLkGDwoY9kSYUuDnxR/qJXyy40xTHgEtwqQDHbLspg/Zy5c/ZKjqqh+bjkGoIiBEjNYlm+i3
IO/DBxyspxI8Y+eZR0N9x6ITXX89rg71SsCKhYfrxr6SuGqXiruZb+hHyOY3pzhF7dtju8m5krvC
KgIPxlvhBMRoobd8g/l1AWXKNalWlCgoBP+fEFOM62KWa29D78l3WcFzVFKwbszopci5GIxlQi7m
m/scVw27C7/rGSnyZDie0ytCrYrZXv7cwHPgAzzdXb+b4fCbxwSNTJDM4trfSoSRRemynKckoRL6
cl/z2HfTpsdumY7FXf2BXzJKqG3dy1vGo9wxNVeHg3d0Y2ECO1HdHaThnSivFbb/ZgsLczsY4yGW
iXliNBj77PmJzNAHVn+7Iiwgc4dKDgl/C7H1EOJgNypPYTVTnesYG0Ohexxe9DhUXYzvPiqalY9w
dyjIQD+4zuZKTWJpbK9ie3MdWW8Sfe/SxsAZVzzZmWopYw0b3hGRwTuA5Jrg9vV0W/9I9sjpNOzQ
nF0euCnEJx/orQjcHcyXip/Prh9usjh0noFByO0eO91EWX1LnSmrUJoqHJWkR0/D4gmA4qfptOjX
h0c2cG/U1AA3XcMVFqhgNZTC00nCYI+wRnrLeZkkIyH1S1yYrQPnb34lFHJQEFH4j4e9SnyaboGE
Uqd8K4fle4Q/5WrPe4QKrLXPAFnIxfdNACLpEcxmfvX6+b6HGVGQWA+K9XmPj44gANtXOcZKuMmo
siF7zS3Pmf8ISKECfrBfUU+oGYKYoBRJkpARipPG6rIQsq3wlBo0DTjqR+WcdvUF5y3NA86rnJN+
1UflPHEeswySBPn5AJWS0kbCVL/cXOZ3zC+907tH+jIynnn4vtfNEb0s9UwxzPZHEoJf/gWYFhXW
Y9XyBtaD6yxP4d4gHxHGJv4L8Rpir1FCD0g9Qmb02tDKvNFWAJ6exeG+IBHfXGlCHKo06lm7adJl
PK6Dbup3MK6zjlmZp9Pl7MGgDLoqQPQE/4e9M9d1HNvS9LuU3QJIiqNRDmdS83gkOcQZRZEaOYiD
VUDb5Tfa6sFqo4BGo41bb1OP0t8+eW9lROZFVaXdF5GhPINCoihq77X+9Q9wuYsPKPHbc41lxhu8
nyuRAXI8aA7W4YrhHdfDHWVUEp8gSB8xKT7BDmOpneofibJSTvMkNewoaMba1yOC4x3D5yW/5DKn
+zmeyDjBXXXQQQvOuLQiE85K2rrwjUlVXPonTlKSukdq+rZfSkjwhHbNxfgcL6npY634mhSdpRlO
U+butjaFBk9DZkdhZdkFxalLd+Q9IpHW2Pl3h2A5OM044aG5EV+Lv3+5hWjB7xU0PC2BwOfAcs/I
omr+nP/8GFCsITu3cJ1FWBpkLNxAFe49CAzSKyX0bMfPxM0KvGtVAOKgFVPakrdrwDl8y/bVXPUw
BBahdGwN94iCOTqFx3L+drM7AHTFm33OBak5cU1mqDqa2YFnujjo8r346hJg5g7tWXwNb96tPJyQ
A3FvhqjinlPxL05MOMW/Fz8Vj0bOhxs8mbOKLywHCTKwLj2ik/kDZq/fP/2+41++++V+4kmqb10S
9BXGkX/RLonvJKy2sJrgr/j6x1uSPb6VT79qncQ9OF+cO3GmhQpKnHXEg9/f/eUn4j7i3/zyG/Hd
r/dUE9yjRxJEZ8SdtzhtxyXWyxd7jF7DNXi19xCOOF+zJHzfnv78f/GdzUT2+1v9EQ4WFsi2Ixn4
IZN31MPo7t1L4zEvXRmjpsPHaaQiG27QDTNc5/bsPqtXgLeXaiaeQJxaUgN4IjJ/eFTx5Ba34unF
15C2fZ1zbPGWiTP7+cLg+89f//J/cf9ffntyIhZE/v5y5OIg0T1wKx5WPIl4KniR/DQAhfx+ceI5
eUHidf1yz19e8ztZCEj0WxuVguPYc69dJkjQHu5YWRmXUVbY58552e97PqSEYTmf6Do/W4AEsM90
ikq28TG7iossHE7scUwEybUPjo/wUng9CTmm7YQljnbEmXjD4UgNtTbqRRA2/KWYNgO/uocInTl7
Ge1Q4j8PdKvehrgQwGHgWxtmr0TjpeHwCx9r1MLndMoZUsFnYEGrciHUT5gJWOfpcUebTMjftbKx
2HOSF5z1yGayy++c7HOsvwiQeMlLbU8hBtDs+Qu4e9kCBhatF/k96Hk5Hh6WrgVphejoLn47aVYI
MSTFMfoAtxW/wIUPvXFhY9AM+EExF98PiCFXyduZMJt+U9EL3vzU8prG71F4Jn4BA0wKL7yos3fx
a5OUl69VahNlkqGCXLVBsSBvx4IOBxlixtkRiTS89uE25nnFvEAEfpNuKCSKsIsnjeJdRMDNE6oi
DziLjzsSv0NB95qC0NvSuIyGX9QSQR9fe7ywtUCx7CcM6O9VSnNQ/qF3hPfAQSjh+XAS8lopfMwk
m/By7OAcUwhDnL1q167t5IWbK3Az+QzU40fEovt8PT1Z2/J1jcQjeqSu5033Ruzt0fvSkSf26xkb
dfv1tYmEJuXGaSsOhKWTAwPl0ZfOO7eDk/ACPp1TNbxd4bNdY6eecSXEGYgVUTPnIP3EnQ4FcEb5
gQoEYA56Aj38NUi8E28GnfNC36RjfXJK/W4pDIT7vUFi5SC6TxD/4iTWTrHgiZkH3GN1fHPRq9qY
5vTKFIO3zEk8K0JBe/Qh4fldeA3SO+yb076Y8C5Jto5Gtvkww3rNzmVf7gwduhXIwQ1Wo/E5zR4+
15wOwyFUx3hpXw5WnHz7aaMQfcCowSYBn1BylJQx8KHul1Fibc4KtBm7JQQTFcmWTvmI3JMDrFfA
NAO4hRg1Cg4HAhH+wF3wHiCM0dMJ5lxTw6n2pfjn5fHi38g1jW+Eo1nsLPcpXj9wHg/gqWca8uyI
7+gEvgaDu3hVwohs1h66nPsUISse77xMeS7sIxdViw4f7Yyr7R9vPZOnfTrAlXoCnoqNtFuP0Cg/
Vrn7WAFDhFVwxejRhvkq2cYnXFiSwi5ctWckwgWF1ISBlngJKqNQGUJrcNqpoyoPOMWfX1bmPfh4
7kF0jI87QtIBstMvCB7leWJ8YG20kPfp5vEmYd+jqoEs+zkn4x7jfTQbSQf+GfaAD/tG7GDtWoi0
VkYTYQOHljtO4AOREucXd79PY2M/FOOZv8ED35oTYaAmgjOJ0BQ5uv/W2OK/fM8p/ut3DMn/ZH7x
O2wAG7mfHuxXbAASIhkfqoK92jcC8AM2gHLkx2iSX7EBQ8U4GtoHIw1oGkAXv/I3dOtbcIJYBUxJ
/0P0RE39a4Y/MuoVMkSFskUYEv04sMjLeyU3gsBxTsAAmB7UBHfOu6Pd7ptF/sXI/uhesH6bDMLn
vh5G0uHmsV3M5HbqKjgJ45UibSiRW/R3tOzUwLka3+e096fq/WEBChZYA5Fm72EfhO0vuR2Pxp88
tXvw1GmKen7B3kkq7XA0ZLo3ui2au2/e/GvJiNjNZn01eraflrl4HJmoYCxCesVA+rjA8TZlkhpI
Le6j9iS0luDnZy9HR3YznHZ1n+UxgnqAY1pB8YdGzXlDzgnJ/+i1H3I+e2pR80mn+iH7kCOHlXfA
WBooG8wRXR7180ogJDevdnB7h/chMk/S9TWy6PLA7t0OI2zRg+EqYms+0tDbBDvh0J8ZJIaiEaTF
bkcJsoaHs57N8FZWlUCXDupG7v3bkvq/e70xEh4DEiCXiIDJd+LhYDf2UBzlfqWiRWPw4Ov9xSYh
xE33/cWv1um+Pb5RDEu0Qbxqmq8n2PrzAzw+N0dXOJ2DZCOyJK4vMj09K/BtM8gsu356ehsodIiM
RWij7wYcNBJhsDpOjRFixsZlbLxmXa1o/ju4EXQVqs/yLwpUVJPaBUPZJNLY7EzFvhGRN8RwZZuY
eHjTR1+feMYh/B/TaqTs4Grl9ZwlxT2X/hOaYQ+EdBVbazclvbCTt3fy/LD/aWoEFvBVC7LWw8sg
0mRqw2YMBp5uieZk7k9mn/baRfUH2VFsMevrVEq9pltlIP6JPdT8B6lq8ztNYOnD2of9lwY3ThYm
HaNV3B86DjpddGDHkjeIM8GPHzvlPDtyb1E5m7ZgEd4i2cGk4Dg3gmSmWjZVI8ZFRXRE8kmu3y0i
xhDnAWdY+l3ltSh6xOt0pjCZbMbY1dVZLMqXEZwiKWCmjtC2wp00f0snrOiVPCqyKWYFtrH+QBm5
WHw0DOELLBQpRYbM3wc4o4fp54lDMuxR8YEC+L0hCAeAZeBXu2QyggCJ/osJHz+7FmFNdyOPrdY3
kSKCSEME2m2ZxgywiCB/0cldrfG2+EF8wpS/Lwbp6jHrMjatXHGOQ+/isu0WQeFstwUl3pm4e0K1
ffOF3W5BienlAuFmv/VVKiSkt/GTFoC67+Q7N8YLJOfNCpuITLINRYF3XpxJrG4n8qbiACivwP8F
2aFYUA4C8n8+J7E+IjyyCDhEqs7MQ+Q5Kdn/2+kFMQUHg/0LVACLhAkEPYg1R8/Nc1MF5tttpVKU
iMq02BxXgo6Lm20N/fI+4c7Jd6rD2XHLUY2U+KUyPHxDUJBNxC12ZrgXw9JUkMFaX/hT/G1//IbP
Cb8SxEO4gpYQPf5b++N/+45Q+F9isv/P//Cd1MUuCY//H3+3UTKE/+lRf9goDRlWpQGHH+z7p8m+
ivBSl8QvoVz+BKLDNzDZEXlQ9rCfHRx0whTgOsokd5uS/oes8TC6/ysY+o8H/hsHBzO3jNsxMVBm
Ur3uChO5EBz5iKGmZ+xOSxZ0Pn6D1al3BrP7uKJZf0dyuGu+zPItWVxezcTbtT74imO8X7Zg1AM4
fsfpfUyegoPsxB7ph+3NdnHznwwYeG1At28QKbcj8MRF/kpS9eTyCrQ+LEAZ0Tk6bzvJIaSBkScP
2nxBgmt9awUtQA4lbI28R5Avriu80Mg5Rp/HXP4xsXr3Qc/7wmY7WoP8PiaTDMYeX1Vgcp9r0prR
8EF52+D77cAtmBCFTRMyg0IObW2FfVmMAVO9OZMJMbFJrCUybFmb7Fna01a3k2x/DNnohCZBQLQw
gpILnB27wIdS91NoNwHkOMU5WOvMQYidBhOgXrByiGuW5t2WDevsYFocRyX6NZzXLj63MMariz8r
8d3UhcGyYAUFN1xFh6eRsaYjujJjJ5xFnaoEEnosuzqOWFPMOzF8Qo4ZZkGRufhlDtZGxOL6bUVq
rbHNlE6zLHg+SW++uz0j6w3koYB+KsQVGqrSG0pViNKP0e0NQH7Bm3PR7Vb9ao6742CaPQOtxoOv
t4IZ+bhzPQaofLw2W8DaioHfuohU8hrST+XuDdaD9Yc2VxkYbFD8w1OfYhIOD3vJNjDMXFjjzaiU
PXhUaECeM0RtWeEdgUhs/WG3ZnzChmsiEqmbQ1GCJuMliEUh1Frv4aWR4KbCt8A2XAmauBswWN9m
2eFkOgMAj925n0NOuNjKoto1TuGybegAamlkcM2whdyBukHKZwKrLif5AftZFVUbaoinm5FV64Mh
Yep0BDnPHDYsYXR9kezQvdy9ayD2PkErG/UaVLPy5qKteFI6GSzk50kJIdSGlzXCQtcWo882SINy
5JpKiPkfMWMvs7VWw0Gfqq/1LUhQoLlZ7wM/50s9DzEiBLUdoptIVvAos3m3xQVFeWWidBpVHzcq
A1Kqu5nyUWaB9PQY1IsK59NA0Yll2BnnQA2HwP68aC0mAeWGhOcSFNjuLQw8YpwqqWxu4V3xZFFe
Nte3EkK+vFPyoE7jrga0rnP0Oe7a4Dqj51pdiWR2fWnTHR7xc6aT3E6VcAZbZrQ1QbWKZpf4D/S7
yZi3Li1w7g8U8OJLqJECsqFQOgJVlGSIUwN7GIaQ2YwNhUkdmQ7t57eOBRXKBOMW2z6O0YW+F57K
RfkuwsZ00nZXgTrrC+LJcNabGkEbN+9kLVnkmh3HanQMomBpziMNml7UZqR0Zy8tupJoMElm9fiG
i8WnEjK0B2NaK5R8TMMIHFZ9LX5gQJEtcz6RZ0C0yn45BtKq9Puzq3mfxJsQ8AJUOynCY0A5HtOM
LsqojL5Dv6zgEp2iI8UzfnKF99LHd8jcj0l5sr38AqhCsw2KlkFqFf7EmStPC7yP5894uPAAn8tx
NtVo/l+HcR71wXBq7rMBdbG516ZV3PjPzuah9PfB4krY8BYCgvOOnkX5MNdzPbq+EZo86rgMl8l4
3vG5dzRjZWz6RY7awwv6BbJZFX8x174j5dlaE30s7dW5VdqEpk3Tt/QrCQev/TJvnAcXKauTkz8m
3L9+R30tk/ENYUGbljh+khfXL+o6nDfKVEZ/3DmAxWCqHhHfqS+h+sCtLfWvYffRxsexx2tRo08z
GixbpPozyF9Ae0CkcsjkLd+o+3t4Hx3HEARQymDEN+BtJHl7fnLqfYunzVJniOdAB+AUvqvz0+Sz
a0lUfxyCPLCmkf18O6OE/DwuWjvC9A4nQTOdp8A7k0TW7EKdSHjmTUmcr55+ks0NE0amw9CHtzKb
Y0oIZTPf3Bmm4JjNKGiZ6nEHYeruGYYPaPyuu/iz3NUDSqPMvsfEaJ8e4XGXS5+IJnVe/qkuPK1m
pcPr7XiNytGApKHM6ffqdHgHMhzoimvAmx3W6672tauTBvjuO0AXOY5xmSTZmjBaS96gS4SYDQKX
fYdXADZuen0K+OcyhL7vEFsVZ4dorDoWIZVZxKvzUwiuXRdJiwfcd5/EcPjSRaW52XUGeXpQore9
4JDnmzVkoDvn0NFLqKuyNUF5tTuH2QgwM3+/UVdT7MfklZQBlGMHDW92duVNMnoe2sMZBIgoA/BD
KtnDs18UUIkFcGmawLGbIxktASpSKMoGOrPLDHAT7FINkTPdG7bXC6qlELEs0P+QQ6hXgzbCFU6y
iCfbmmEzKxb1vMN1p8B5uxly9Nv+kGK1Q7It8UNY/GOVac4zYC2OdFeibz5UgY792/lQCyg3eXus
KPOxiwTGVcMW90aRvK29EpVHP2aO0Otmfyt8v0WriENJ+YW1Qe0oIJN/q/AFEvo/38IenEj+SYTT
/vN//pc/4VDyj5BJflf7/vaBf6h9Yaci1ZHwBkOR+hOBRKfu1GC8fle/PxJIyJWWwW1wChEB0z+B
RKQEDBH5YGii4Ij2h1Q+BAH8vvYF3cLnRMVAjTSD3/BHuqtk9WZyqcLTKZJFuKs8s2BgKADzXIKn
lxx5tTltHEne53T72W2mdf6J4Roi9N6ragICQUOmVSTikiDQw5XoGavo2xY7aTSWAOwltoOYzFI6
FlFLNZkEFvrRxHQ6xJctwPvpHDZbOBOehgk6mZzEDqk4S/eDUQ33ooGoLmpWArnkdnsHSHqrzmvt
rfmEz6rgRSy5t24hDSFb2VUy11n9m5ezgeXpcZzjBoLdtfZeAlMxZm6JutSNVxVLUNwZxJRqrpA0
hhu75ZrEt2BzqpDB2fklIwHG4Rw9zA9yA55BzpiJuNDLbZwHdsv6wWyzInUUj4hI7XzGrE0R6VXQ
4fz8GOATPWXfnsPsGrCPzTTzxZRQ5LyZZP8AbW3MCKvE6XCCvhJ6wBHKpjNc8ss7kfJQEwhESrCg
tz/NubacM/0cd5iXFiNtqvg4RtiI4dl0e2QKl6F7dDblB8uaBGk/4GwPSN36HMK2dZFPKCcUE8Gx
EC6vWTIuDiUjHF4aU/jJlbKmOE8JXtJa5hT3uD30G7T8l8S/rWjRdYkRUIL4cJTDlkF/GiM9zGQE
Kd7z+nZ3JHj7ipfcQgmrEcxCO8quM9B7iQsU6SZuY2E7t1Ap0XJh8oyfp86I7VOWR+bN7WmzCAL4
6BYqIcFGOtIbhKHIUQd/EyqKlcxC5I7qXFNM4WZIT/sfXcn+97/8idST//vbBex3j/frAqYDHyuq
RpdOpArd8a8oN808q5oF1K1LYmn7FeU2xeplQdofasbPrkrI5QnnRi4PMY4ExT9EgJMFdvAbWv7P
By4Icu+vy9P1WP7938n/qTDU8qI3KdZi3mDW+qRUF/TMbRLDPGJuF+Huoy5q0LMrXbTkXKPLQDgc
Qd1/eC5yRbjJtOKgiyfvvpfXJE6sTp729ghqWAsYi+M3ePfpRqKh7x/DbqtqvngeJSh2SYvb/DVi
qbJsgOWkR+afYuKYfF0/ZhccJk4TGeKKIIXQ8aQo98ljvbiWTVtMEwAnIzKJj935OYtMYU/ad6uM
MThaWBg2w9U1gxIqbDBCq4I0APp5s0hrOEhdPKm/zmuJpDZ36OtfWDuWBLDs0C6e7Ib8PVx91gjj
1GWTYOM8egzDpBgdcUF21AOJV9ehY4U1iPdOoQRU4p5CuN1UZGOj7YekcwrrVzrIdtx56Uf6DM7z
fFlE5bScPmghXWnf7W+VayyPCNwE2+lpLDBosuEqDSiR5UwUnwHsBJwN/LfTc3Iarig/Wc0GpPpV
o2UrHKNNouduIU4+obAUF/yrB6AEnC0DD2WiCVMHihAGeeFzJeMb6Fg+nF2Ejt/m40xy7XRHfyjs
HfVX/jrmJ4yw7D0PhR0jmX5iLAA08v6G4xINGTqtyRPqGEccnd8vHsnVIsmPFg8uO14r77rzWAyJ
hOQwKm1jodKGw9t6KfnUnwRIkkRYqnDW3wrpHW91KjVC8q4TFRQF3/Su6hwJ5d6rNERfgT85dGaS
44AodODM1DGLsDODFLNNlQbBuZrOQ/y7NLaar1O8Xp8Wj43PBpfHl4cNnHPiiGbVyECCH+EjP6s3
HEd56FoMzr2hiZ+vKwP7mjhQutGafRA/AtiQlq90sAxJbQ7rPKDX5T8JLXg2K25RhcrzFjJqufFf
Gt7JGr5F+THK0zDqRwRN2im1qGMMx89xnzjqACOkmzsonAQdxOTTmDaqK3KDibKhETSE83k/TUJ4
OWO2MMvH3rxNOOUIJ4tZsUpvO+PNPL8/EKjH99WwCBpaxAMZpVzBkAQfyugG24ER/c258eNqdgkJ
YGQTnyvlRm8nJ3P+1EKwkp54UxiaS1AoGU4cuZ/i7SncbR89mV8nUNq7/fx9xphj4NRtKCMEZbJV
vjJOupxCI6TznxgvHHGJSSUfmcR9aNMuDxQVH798W4hJsa9k0xyrUNODB9Pby9HFRjEZR3kzSQdO
H87qg0q2/XmaujeOskQ9a1dr2eXyal+qalROkKe0tGo0X+NTfUgwoupJghvZhD/2U+zffRiNN3rC
UCUL2Zfp10gMLRPv9s6cpnlErVATsaXy9K/zfHAIeoguimy/Dz6tA+wXX170iz0jEZwjoc4n1sUV
Jpfa1y0kV1A+LiByHRdMdVrsWem0QhkZzwftAY7lHUgAosSeiEEIZMkOyphEodBfvYE8yS6xMdD8
O1JcrJRKjL578gltGeePPGIkc9wPaSZfiX7uPdydX+9LmqkLrK92Nhjpm6EdCm1dYz/IbjP2dfih
XOxb4jyfvOmeNljcSOeM9WqrCe04bz5picNV3/qZEZ2+7jIh6B5sXnkLcgV5UrNhlUAuOepRcbjQ
q4k/7UQrYOgyU2AY4Z4ZMzCgf6JdJaLSVrG0h/nRc3m5XAuoHBr+pCFqSzo0xvmUM5Bm0AspfHL0
4AkAAecUyUUMU+h7/g+tv1wlL8KCtBRkFe7etuQSOfjyVwGu5IvC2WgMKIbYkngAw44IGAljEoic
41aenSi5NBz3B+MUdzMveUteLlcWRYDCIFHonftP6DR3B9vuRLJPgoiTYUQZK3AmjTmPH0hXOyYc
ofLRoDre3ZbWd6ZPsUNRJ62HMHGd6UYqXeOzLt0Kf1Dmoxuq0rt6tV89J5U82Epoi0RMeBMVdrGk
kvrFClXF02PZ3bgZeMx1BN8ms0PJjjccxGWLARPZnPpzeqxtAhNf4U80jIDxXyPqz+437WQoeJiB
PqoOFXzHrOODwdpN8maLz7kgSlROgvnFOxCaOIEEfvbnEW9f1Qfp84BhxQKGg6ORYnEZAic4Zc5a
MWgGAV9X9pxS96CPr6FUeO941qbmNE83ZRmnCLfBxkhEFeDOizQbdFHTTk09Ejqbbn7CNDfz1JD8
ieuoUT3ztAECG27latx6DY60gIHePnnXgRCo/tvRkcu9SRC9vHep2yLDAphSzDy6IRhnuW9hubF/
VtuHUXnDmFmgGBaK6eG+KRg/+8RaEthNHjx294kGiSTbKMTZf4rUMlbiEw1BNmrwAsgmBoukZION
ehjSQkeFjw5AinjJRYQK3vKOaMZua+EDuThuleu8N6L2vZRV2zqNz0TID5kP6ubUOh10fvjIYxIu
Na4TBu2DsWxHyunF7EI+UUfs8CGawiqnz7GfjK+heEGaJ5VQ9XIYqdXrqDWZR1TNqIl3JZ+0oycf
YbJ5jaMynwBjRjV9dFtM8MYkN7Lsn7biR7WdTGT7rYkLIMFtF/Nbw9UXFCVepRKQ4iqdw1FRYTER
xMDGee7M68fdHZVwOkHDl4+XJPVRTCXU/d0l6pakN/KGTS1p1O8J04rSDWQZnWHqxMrc8wY/lGQY
slrhlHKeiGvmVo5S6QnYBwPbs9bS0nRYa/ohIhkMvNSDyWdSZRQ5uQlP/yEYHGS3W8flnX1a8wEG
BC8sBrga2s8p6Q5w9Hn/FB/ZMFXW+0XF25icF3QDJNK3QSgRMAET/QpjnrvVFA13ikf1kJA6wBgl
zTk7Y/G78zNCYk0mBaK/77r8/3tTFQxVNHALbkxT/nfUOv+KumD++idBzRFDR6TF6Ir/B9/+tm+h
+/j5sX/tW8BQNJ12488+Kb+2LUNM4TF3AXNggPiTmlg3FVAQFb0P2uef+xZMYjGHGcqmgpGtpP2h
vkUT7im3c3e8XaOPv/+7byTqp+P+zcwxVXPzeb8cy7Cvj+lclQaymxiKm2dqKOUNOGqWvxZpU8R1
2RWrDp/IVCa3mWycq76ptCuYw/5xvGDKmDhyXQZDtcPlkhwT6pJjI3a+j0t/CQbUdLrKltN2+CTk
lIJvDewC2YisjsbAiBXBja9QUR6fXyit5uqDldjqwqy4jbVGY7D2esYz3dQXyfP1AtpZ6Do2V/dR
+iTe2oCjjtT/od6Jxb16p5YoQaxpTyCZ1/4263D5u+DFaLXsyCqJh6fBs3D6UmWIUEN5fCSvJRaU
puQ8jLF+WpZNsunT0qK4IqO97E44NepUA7m0P6nv1zvgcn16PONWvwP3azQcj8H8UUhofo19gywx
KXGUHhLlXYRF/thJJFiWw9auSRGW5XE6xDfs+PGUA7P9qKV5oy+uw7WVjnrlEeqcNFP90NJP1SDp
+1Zi31bYXbk79cRCFQSNn1+HzeZuyuzfizvJYnfLcInFNirar/4x76TNsLfQck6amskhVFbzRrba
HeLjA4iFUsB4uAoY9uU5T0/ZXO7xO89K/1KjxWSHuSAElc1qL2kn96qVb92z94dGtblK3Voavl0T
KxzgyXlKO9xP4P4oqDifmvp2HHBRtFfYyQnSCiVt/b8tSd/wiYK9kWoApJgkrv7H4BOxErEq/W4N
sqTfPNiva5Buklvxy2oiwej7ATtBCCjgG8EBlAWq8gN2AkcBn2hFBpglR/1HhqCpguFaAL8wIoTb
wR8wMJSlv8J8+OnILQGu/ACedObliAFEUWOx0TkdaqxRcmWhQOmdQV6wwDkEFlyQ3i0PnWKMu3Q+
8M7Qs/LwocQJu2/juo+t9i6j4GGG50FSiJ9+J8ykE0yYtCrYVWWsJA+7eB8IJBRVWLIx0PauGni2
qy4uEFOdtNHxRTlo8AY+sEeBy4UKGtby5uvG0oWlGs4l0w/GQxZTlQBI+jyudk/1ndKntybJRp6T
Pn1564LRsLmLDEAC3S6e/H4dX8cku6LCu0Cg2C0c7LQXgAuCU7BwFcMv/DrGB54+RkybtuEHPtDV
e/7VoD/RMW7J3dns0DLgwuFQEDlQDm5zG1M46n4Jf1d1SVNgH272DPjYw/JH1D7QN6AJIthaXGfd
AxWyU0+wxQNnuCL1Y/yDJ7UFcqEisLq6jym4NKP+1+KCE6J+cbHV7njMg+I8iu19jctgEneegh1P
tGhsYy4KSdwRwiuuQXCEjzPNGGdY4VGKOlvJEVKoxjsuT/e5hJCIIhAp4GBl8l4tDCFJ7GKjjDUs
emYUj7QrCpVccNFQBzruIKyGSx0Fwbhwi50V5m+mJ1n4zKhT7YOZvw41snL1ZRq0ZMqHElSKkvyn
j8e2GOOHQ7JIy8mGMPNaQnhB3KXE2vv17J9TVE42GBcaMK+WY4HMoQdL4dgYyCFppeCc47xa7DTX
VaYfeIL5ozOJbebEmClBxXCAy7P1hVmX4iFKm0nb/P6lYv7EfHP6zA8k063VWPp6vKpxva2Mdy31
HuR44IaLTflzrW5V6JjrE6bHHjfl0b/PoWUgGNue8U9YM8UgaUUXaSr42kI49aG4YOXAmkyUgBhd
WAIieUb6tpvWi8eiPKgPm56/0CLwF5ym8d4GfzHmuVcD07yczwgDO3w/j+SO9bewRHkT10T2VSuV
PGunPpz9U/qJwpHZpVzCJ81W7Sg17XMRlJvLQRsNGB70gUHDusp21awPL8EpkA8yg5ou7NGiHfpl
u6iYTmcv55frqKAd0F3tkLAvw79xzVXjGxPMuFA+XRxMSHPNTVdclyrCqHR2jKH9nBYgMCZWXnZr
34HfovOrEefquD6O8vmeObytzusbLckKI2+wOyYU1lJGzU/BfiaGmPHxqJmL0cjw6zIn40Ikl+RR
vbMmyuwZV7E5brjcoxNRE5dmdOQVZHykN7BUiUp8hoQnu8Qg+8tjjMwRZBErAiAgE96C7lMmQB78
QCJHwsX6+KHvkAVS5vBSGxf/ku6GWQnd4YORPMQEsnIBdhvC7CfJ3cYm4gzbciCYsSBX1hIRzWCZ
Fi+wQ86LE1JRBKQT3vVQtcY4pBFL4z8rVJTuM4MDMsj3Irrz5nxClBkTiTGWAWECZS7yoFHNOrh3
5UHqPrr4ovjp7AqjVI4aRBXq7jQnky+EKYUmhyk6BQjCEVN/FTlYEBTvtj1EkYPt5jGis2nf6Jbx
ANmb44oeNSW/eDIAC8L12zec97KNi9HlGPJUDuLU8HIBK2Hx+JTtu+Kcfcy7icA7TmAGPPXF04bK
cUZHdXNI6yNtEMVGcNk9yZOzn/jiE+dxTV70cW1xnkEQPdIGuZay7TM+8ZkEM+d7ZXb3rMtImRmT
fvF00i1/v4qRslcbVsVARbKgguV+Zi+YpQ8nw0kKwXfaBzVgXCiiwXBID6vRsMS7HJ/0fHwaEiXk
3R5EdMHgJJAUHrdlnx471RbZLfCmkBq6U0A8WM1LImyuNogWSkKAEjGMY+M4Oe8Yid09Slrc5J+y
J46HJD91ry0ryNA5g7qnc/8qIXsZ0KU3+cFaopDEju36IuFl9fQymrvaw1xV+ThVZOPIAW/qsgZV
CgcSESOLRwbzjWLRxwL/vFOY3UNk0QJOpYKIGIl4P6ZEN2O0v8Yo/RBa3eFg0hnMFYhnlTw4PjCt
Wt6qdHZeDRCMdDGL77UI+m6cQrTVnSF+nqiu3KGYaT6C04L37xi3LzdwpWadrp5qlF1t1gJSfrS4
LCNyE4A9WeTm1WtCEIB9lULgDOxE110K54ThwtnntTGEQF/CHOKGD1dU3pDKlaHZc8L6qTJ0ynZU
kXatsL5FSbtiYHkpmETG1anFJz1p2jgD0r+yh6PRSd5lflznm04T+EWQ6EtQJ02ZHK8WsxMvV5NA
VwauVdXL+uMqFFca7zGh1Cc8ZW6rKoBfob9gkcHI4Q1FFuND9bor+zFYBtCaqYWkluca5o5LACBc
vrc1BArYcdiRTeuB+2w1584VIDUuzzg4IXSldUHcfFnf+g8F2578zboDdDDCQf7Vhc/3LJKVz9ya
3rlcCt+dXKPddUwBnwOdjIezLIlBF/EZGBf3yaiU1oKYWQBnGGdH12A6sjmuoOOA+W/h0g1nTF4g
C3n5V33hhID1+gAPRsDTyUd3lENAXFMKKcfJ8AQZW4lTJgBqQACF2GATLI3jFFALY759CQes8J/m
V0ZppExTMJYjwwPp28Kp3Q3Gl4RAumEdqfggFQ6lCU5s17Fk2PUbBpfkRKphZnr4RC5K05c5KtnJ
wMzb7XHFuB1mY4udiHrc97dx1fLcUa5G+OOyu6EDMO3wtlo03UQ1VscXYjhqzfgbZvFLf65IIAGA
FnhrmP9Ott2/YhbYi/zTd3INNBGsYf/779GK3zzqr52CNmQcSsGvSyiEfuoUVGxOUDLhtT4Eyvix
U8C2laTvoapbHKNCE/GDlojv6TxwVAO3gD39BzqFoSBb/w6uUHCC5QjhnuA38nOj8OiyJhlcr1Vo
Bmohe749mchuV/rpcWQGBvk1syujAvoEfFWLsRm4yFWmRyBoIzRr5OruZSrVSyLqKKapr3DufhVu
XXBpNa/GNyh1uy2GA0rpZ/dZ0Y5MUuuiy+gDL64H61bn36xpTzBlGQ5E1rjFI+C5nglS56dwKwMJ
OMcTZDD4HKjecIzDWZdMy3SCnejFrWEpixBtKbRsjQK73anYUgr0k7omtY2XO8ksxot/9rtP46W3
19U9RM8rxmprHNPQw0quL+4RKSqUL+4FHlC6A21kgsu8Xr80tqU75tzWQnqX8DWHm4rINF1lM1bz
8w1VEd4qIyYorRQZwWOMuEGQGClChvb+9W7vzZ3NaGiyfI5MHCD/H3tnsuO4lm7nJxLAntSUPam+
CXUTIaSIYCeJrSRSMwOe2UNPPDFwR74wYMD2wC6/TT2KP0a5kJnnXNxbZ35QiYPKjAgFFSFx773+
tb7FAmsq6WjZvAgZkaMpXCX1+MD1jaXFBmxoB0M8K2bw2AaPExKPQiA7c66fOsZwtOyrBfsVEIHz
+pLDtl8ZLlPKLDaxy3SJPhZnwHpmBi0zTqtT7E+qfbet4qmw2inhWhLgIlGvm0vCmbRfOxqOv/1F
dD6lS3i9+FAWWAaBbs8BuJLVv1EcKJ8goLR2z2J/vgvE1pl/wgQJIn+gbAg2cV1fLMHHNQw1kcMg
oNsjfshBPT2uGdueLoXDIv1EJv+IRWs//5Sx+FaWFCTevPLZT1s30alTR2fZ7yOlbOUCuR7J6kQ2
LKFlN4PsLk6uQ0/rXB3d5u4Jd/w7u8xo7SEojvLm6ZEU6i2xlDb3nPzycOUQ2SXWzKfNprWNJ8ml
sJLjKfatBi9oCK7pMSB9RfwN1fwt2Qn5Ln/OY4h4WrbW4Kw0qNIGs/rehp49Pju6MBI6Bi+3907x
KkjhOhjyeyCjobcPAKTS7PVItw2+KO7Sf6o03HiRYAmp9I1fkm4o/0ZO5e834b447N///sb7m0f6
ceNVyEiiTmtIu1hWfpZoYDRpPQEbgegbvfRDotFVbqpD0p+SqJLk/OXGSxsGDkNRllQNp8sfufHq
/6JO/NOFG9Rs/KzQxJIi58NMqP2LNO6pYo+36MV2hxfaV54EQ3+SO/Zl2Hd39QY0Nye1+BW9M0JS
h6a4y15EHymNsi9BNG0yI+Bm2tij55d6pvorhbnWTXPDok9Lf2KEXkAyUtIt9Vyad90c1R2yzt25
BEMRLzt2lXTMhzhjSTE6o7VL220HsLBZXjiW34ICtUVOGTIukvdLvgf5TV9AYzP37aXeSZwdiNUY
YkiKwdImkJG4RzpgGzeDVevev7gO6rf4323cl3TNwF4bC77ZbfywNS9GQRhfAlLS7MCwsIyPImea
Rb5pXX3WoGHz0Aud1A5DmlbaZJdVNe4v6MJ46kE09dl9T6r6mGfPMO9BPjsOA3CydqNJL+5w+PeI
aHbWaNchdT03xZhBF7IYf+XJshVVz4goaBAB2KdmGU0vwSXQWIxuEkYJsOLx+nXGHb0mG8RnjwDr
RVPOccNVvzPkMvkWtBtiBkrM2ZCTnjl8uc1H5nDUW3QH1VepF8eYB91jNTjlIY45wvcn3b97z0Mj
2PGOOAHCemngcSTPYWAdFiYJNmLjPbttImLt08e6HSej+7JePOavAD8TFmT56EZd8FhRRQ3p5Gan
56IkXjgvEfNlThmsdGQm/Pg6G+IpVMdy7T29OJ+AeMJmAbbgwKlm8Xxxjb0V6upfuaI26A7PgzqW
3kB/yTYQIRlYtCe9NbDGgRral3PCB8ZtkHLZHYZsHWM2Lp1Ct4YIHkrDGVv5lLBwA/Awpre7YnMk
TLF3O51oCrOyhAXShJSvm7LXEz6OPs2iN7iTyGVvT2IqEEkEbXoqWfv7Yxc+IpcoTRBdnMEJWxBe
ALzn2eLicnoc0oyZeBoVsXdXua8PMklNVbaprOIQNBX2r9SKUHNG8Y1FkW0MfvcU37uO/72HJgmf
8S4tfZ5YGfLr01ngbQ6W8vJ2+mwo3IC2hCLHsXX7+RmxAnsNlfbnBAazRVzpQ1sjFiiohwM8UkEy
SSxjjJVTBzOStfTVWt1e+UCmciPvtj3egyviiuJp6wyfKj40WlUsjJVz4gKJ6B7H9PAxR3ANm29A
70cBsZRaj/7/xs28IiDwkXjLK98reBKh9HO8EKfjB3u1k9STwuvpCywqV9TtB/VcwJxL+QebMc7G
9IQ8ZQDi3XDZYpd4gFlNwa0eXfPGNqkbeBfeOxNCFwgzw9Gwa7AcjSLaSp7hqyDKhbqZs8ObYYNR
rReLN6DXG8DXR7yW1vMbpMN2Ss1aKnNTqdyXsBDE8dG/X6w7xo6rM+fDXWQb8rmu0U1nogd/wcs1
zy8pcCr81RMQ7YPlNwdMmxIKw1Gh6eHqlXkYKxQQtlfNayY45yBTVAhEQzpL6MUFyMJ2C0vLVXm7
Ezlr+NCVMheJUvvH5Eg3XFsiRpoVGli7HzyDB51YbzpWKhrlND+jNI+TFOAhAFIStn63M5u3/pvf
I66hebscIhKtNNXBEOE7i7w0npUGVXwlZ/NnR1eOCMd+dmXUtqqqt4IcEXKBL9GGJyn+V99skhKl
Ik918yjziJ0eYLnoSqeOxt11wedwQdSdKnnAE27Mr45+EhxecDlhxRTLDDPYCDtLZl5nHQaAzjQa
aPNLABdV8imNakIDJ34E/BTv9P5RZ6YW4xzd0kvDjgE3CMp81RbuUaQ7cf+8LlJAW4R8c+xXpFmy
PXsifAdW7765HHigBnIGbwsKguWWgH4YnRsww9dpDGOvOMX4dbhNRYeBPi9n9Uql3vAyymoP2zFA
Wqc6GKfvH1+JG2m4OPL0wIWIO77nS9vycw2zeBTF0+fQh7rerSXuEWMqrz/a0j0aZhhC2rDLkTEl
C4gmrSYjKl35l1P7gLASf+IxZn55oGWAPW9r6nTOSaO+aTj07c2fu65+10Ufl8ExD1IlkEp2RP+Q
tfg//PUv/+ebsvnff7f3+u3j/dh7qYza2WJJIiMvjfHTjxm9yriM4zfe5r7o5OdDLxsvBRg4XV5D
6Rtr8ePQy0gP8CZDLSrDmJL9kb2X9p19+M2M/qcLJ2/x695LiLpuKKYq8qB5qNaX+XUpMRIgZmvS
eKjs6fqK/GxotYj1uL6ml4/ZYPd8lwezKvaU+7gnnbkg5E4cc7HY0n5VbZtRPs2n0SSeKgMcOowZ
2nGFjRFK3a7bvCD/TW/zI/fqgkW5z9g2ger2hRSAkp1eFuQWte3/rSC9mgX8udidHF5lVsetDP2m
RBSl6BuUhlsF0ka5+IeWgrKG99C7yCAbufXj8Fg/o8x6EbXc9DRA6R3eYBitBgHdWKAyFCsSLHEs
2691u1oz/hnJPtZG0Ue2euTBxYAlmbRW1JrHOfI96Vusd59ojVh8EVAL0aHT6nLzC6h5N7thZPOR
q1bytFqxsuko8+JTMSrNE05qFm9cCxJSwLrXT6WES5Ic1VU2LTkyzp0xbmT+ahVM0hjEG2TyZnyF
SVnzGLCQFY2E95r7JY24Y/EyjkZNjx6V6Eq7fODTmtcsbB7IaSiOEdtLV9WXGruedC+OM3h+r5Ei
h4zuauFqFvODStkMw41+ijcwE+5jmHxs/HMQOqg7g9wBteNj6DwgByK/LrR4N+hGL/0jv9nJ5Mom
Y8AQDCn32+HpqlgXgGowr4tcYSMkmDSnTPyEeMGvpC1nzxpXa7l8ADkLHgFDJKpe3lilxsaMNORz
191NlakjtfbBrT41zr3yH7otnJOOWm5HXmxlCtRwf80tDsHEMB8MakVzXHRmscmwefpH32zDawAc
T5gP0+DCuTzECBJfwm6HZ5ugx9XSztU7e9sQxFzkxdPogQBujg3Zmmbz9mubTkWj/79Pjve6feFL
mIVdkeWP5ylnbpnr4YBRu3WqmAZHDoUYNZDv4+yby1VpI4Nx7M1zmtodXh355aM81/6NR2yQJ0Kd
+WmgG3hW9wIu9NxM1uUYASPYJ4OJSIHL09YIIz8cJbmZuoc4bdDqg/rwJeyMVY6l1boGhlnjNbHT
aYWFXDOzdSUt5PDI+Avv8VjYRfM7KCuwb85jgVETu+KoWPLaYlKhfiGPSPwwGiR1ZSZevRvojFk+
5muv3p3+14Gn3U38hIrLcEewy738pvmvCcstXMW9SqSTqJTfT8V58r4RrfI3jf3korT3MHOhZA3F
wDma+yHAMth1N9+MJsWJl24DYcfth134YwCcVNNnoBFAZEui0Z4ZzYZ2OmlnG0gj/tCOYGZkLlsU
K+3dvswBsphXgNoF236y4/Q/BrEzoznwuizoFAccCUla/wj47DjS/Dc6OmX4IfiXp53LS2285zGw
EQ++SCA4A1S7KWBulUZ7Egv2cy2/Z5y/mB/1g7rRANOr24kJufWh0z6A41wHrj5PJwg2U1L0EW90
S8/Haed9WYkNRKTwqs/Ezivviqd5e88DOQ7ZsWiKXx3oEWXrBTJ06MitdeyRJtSmPA53ZkXix0Pe
MS6jNsUoZ2+DlxWPIPaa+UfK0Eeppwl+GtPmv8Ly/hwLlIQKTgOgf4GeXg08TJU4TNFxmBOO7jh1
MUXyViZmZQmdTVGAYYELALy7FUF2kf5PPbIQRCHYASI2ilDGJiQYQIc1JIXZjOVMqIE6UCElovub
NhSlbkllioIMd7hZN1rmCMzznfjz2FcphS74O7m+mARrFxqOHOSjWJ4eBU4NS+1mM4RNQfrbRDro
zXoQOm29P3cl7Ep6DggCDZFJMCL6v9E3+nctqG+T/1+/3Y/87pF+7Ec0CkdVVWQH9Lddx0/7Eb1n
aQkyZsNvef6HFqQZChBwMpyUpPF/f9GC8O+IgMPJKH1vVf6ACM9Dsd/4dT/ChQ8pNJHQpDQdC+Iv
WlCiPIVGuXa9CH98vCZKMa+jxS4y7EIiMTKNBD9awuB4kd1woFVcmGUSNDjLw7e0sl/3iQEtJ/YA
Y8mzLPXx5JMZwTs3oykk7xt/gEg3GHS53zUFKf5h6pWyR3tXGc10uok55ysWxRAMckcszbrqNEHK
iqa5r2+kw1DZ5MUIGAF3A9Z0lnMVJnBdm6cGAHi+vHOrzZeD3WsMVKRGf7fAaquuIBya9bEYuRCF
OcxDBeAoLhBHP11BBuici1ueJ+jgW1j4t3TBOOG5h4CF2EO+gnlyH5gEsRWvor6qxNS4t4T54jLr
6a/LbMFolWkmOvzj1PpAsCFs00SE6/zEbJYpMb2QLfgnCNKfOuZpvJeJS6ADfggtKdhKZgWH2FW2
wHWEGtKsNP5zXGTO7CwlHrPqo6uI24qjmE4PCUZ6vPuCyyg8s1rBke6OqO1VwLJHkAYcxm/W3Hve
8BYGiTBK4xkDAO++p/zrtWQoPffayjp7fJZIi6oUUON1XdwnUFq0WVLiv0KcoDjtCG13m2aSN6AF
QrAU5+ozzU2G9vlZ78mS3zbAto4ktWSb7Yczf02ZxeuIFIJV0d6l2NIas8dl9EIZA7UBVfVRja8Z
sSZXf2sXLchf1Ii5fp1fdyRlMW6+wspp0WYyCYc69HcJ1wNoF7wX4JYXUWu9RhUz3xnSj5eDgj5r
w5l0vpeLATJd5uay1YYwLvrkjA0UgpU1EitfXiBedKrFr7TbHxt7KPm4OJTrMtYXEjhHGbwZhpBR
zzvT1sUWmYYngmRxOVEQMoomw4iPIu1gZNjSqOUOnXg2cALgCOtUJvFk62pYii64XygK3f5+NOv1
/YHcEOTa171EAHGvLZOeluEuC5ma+qb8lN3oNXxL+uo0//78qAaoOLTjnhCwnu1YNTZPnmn+2hsF
ZLs7yEj7a8HIdr4rEEdlbOnXabN4HJTHRyuRp4YhA/s0Cllo4p1VDczsRJF3ZE1r6n5O4s3qshJw
jKSvAdJTH5OA88R775TUzHhYFhQPbKTOmn417VzjbbO8IO4UPPRHvhVufpNswKjBR2UipDtHOAhm
XnpFGzJBLlnaqcaZgMdJ9XHei6yuNn1mi/RDxJ/SG9rX5SiT/RNng2s1vdJBoy3Vat2K84O9GDBJ
iY9fUUK7yIUTP7EyIfZK9tg9mOeJ+eYrNlfv1/lCetA7o40r0e0vTlUlp+PtZH+8BtP3p3Fm4xGB
PLXux360Lckz1mBxLzRzO0ZO+HP1+9skRBPpm2DawN/+UQs9yyDggv/82wWQscqvD/ZjAVSI+MpM
oH/fdgHokmVRVAkdfztZf1oAcYZjSpV1FqW+Z+vnKbRocFbHZ69hs/1DrAJD/ReH0Cy12GbhhWHQ
/3X9E5LqoVRaBfBN3jzkzYAxgGQLonffqMMOY8zNug7m6PjSnkSsvns9h2+5zsGzdgcPqob169ut
vG1jynhbihWvMKXC2xpR/jgdtFupc14PEnhTaPnlRBRItGYcqXdPDicq00zydxxeh9xBNjrioqme
8cW+9MKLlkX+bEzDeyLQPtXrdXJnT+++XCnDRb+4vg7JlOk3p+IsKqHIM+aAtciI4XhEtaZVgfPN
hT7D40y/uLHqJNzj3Rp9Owljbvrm65TRq1T2Y4OTPHptX0RQ4QBizDMA0zvJoqalQB6V3vCUOO5r
5F3fxNMRoSAJs9YSu3HkoM6P6s8XhQXVRwXoi2m1o0+RracNJBlz2U/Qa4sGTKoh2hHJqbfBlD5y
4EkQvKMQamcUIoXyR/TBJNG2BHHsskoODzJPOBZtlRDvlRAnvkIWXR6C6DRf6cTYm2hNZVSdv2GH
dfk3Lhk2ExcX8DlksLjQqyWORL+ctKP+u4n0GPSfH9upiwyMnQ2CoeEkeBgfI9b3JOzTstgWWb65
kpWCr2fRIDmYpJJMjoSGaHOEHAMvxMxm4obShhzxnCfoxp2CUc+bX8x9+mL3/ZZOHcAN5n5e7rz+
KIY9yRXDfIxGPcXWf1zd3jXOZ40zFhRH2h1n2fFdOY8J9Q4OameJYTrtSGQvanv/cJL5Y/O0t6oH
wwgAqnPbXDkwmYq7RzF1ni4C+aJ3vo3bp02y2+ZRXsOVNzgMF3wLXjNot7jdVA6K+TiPl6T9vKZf
cS+kJGxpCKx6DKEMMBSXuJZD/upp5vu4c/c8IccjD7e/25xcGffzxFsL6YPhCSd6OXzxl56cLYYQ
mHDMIRDwEvbwYs0qzHul9d1Qva7LxbUJXyGyQ3y1eY58yQVQh4vxMizwZfZoqnhas1yGbDDN7ZO8
87lx9AXUbPtuI1u0VjIGA+pmTcjPYSjuqwgPKqne1pIuFnymQtt1O22WRkfO/2Koe1u2BvGyo5Uh
3Y55mvzhW4mw6dUR+oCKC0317jbXdK13xxW/odh6olylQUlkm2mFAkLaqvLpg2gio05+Qx5PXrRR
GANSLN7DsNJLiB+g2Ay/nxjSyjlnindx+Q3Vu0I1TcV2bn6u+eX5rB/yys+TN3SUth7PzYACX+FT
HhkIyVh72z58nh0oeGEe8zkgc+lXJ4PcIt5OtCCzaAAyVSMcFMxjzPKIXoTDgc5elZ6Iwy2aXC/u
sfH25nCytWgip9RrTdFsCYssch4h3vDZVl3wI74eyfIifJl3YnvnnMN6IvDGiJcCDSDYTRhSFV/o
P7yOCJQLTFEM78ooke1guch18ES88PhaisMI7NZOLY1LjNVVA921H6odtxCwtNlwkuDBt4geHuLN
ACoSw10XMNLyblMP3wG995pQCUqOw4wx1RBbBhh/OuYBcUXjo0lOMsGgW+DUZRdCw89SQmxEhSDW
zCtAUJZc4Pg4qw0kLh3m7pjfbkoSElfirn/L6QvlrC/4zT13gsQON2icygEvrJlQzBjeXF3J1yT0
mxIlKx+bjJjTKb9TpAGgpGxDO5d3CINi3d5inx3gqrHlyVm3uJda8Vb5uNLtIPsnSA684222VSst
ceT+RblK3Kvd9m+Fzyc3tt7RXoWlsB3AEpXwm2L/oGoM86JZE68ZAdQPaT2T1CC7V6ZROlrS5w39
mzi+h5KxZabl1B/KkZ2O+vSGMtMrBkilk8KD2r4MxyBJfntYK+34MkcXeSkItKrRDRt2oaaOJJFT
xZN3BDlcqN8AeA5Mi27qSo9D5luDztO2FwJb/J4PF9kdKxFIdelZ06O80vHD37dPwXAJRurR+eX2
tErq5L9e7t3p/IruDnxQDFPzGdyWUewUfAMoAJ765D+ULJVOO3zQHg/at3RvIXlk+gJgdrWfg/jL
ehhO85w0tBwSmm5r6PLCCJ2qNTB/0jbdI9sLk9itPgFLS6mwWpohQW1M0MK2wEqgzW5EdWHUvJEG
P3LeHL0+msnwgsu7GFq2jkkUB1DBEkzUE7BrRRO3+KdP8dunyIxCYNcm6ip+xX/QIvOX//JtT/yf
f/3Lf/rd3vC3j/djb6iKhCl1dl8imSV2Xz/EkR5b/ne6q8oY58fe0BBlHIiA2IlMatov4oiuiXyZ
Rrd87178Q5tDWf69ONJPrf7+g2CT+uvmsL3pcpRf741P11IPUYXOuTleVkMcLFe7BHA1BFe4Kd+N
Yo64kQrTWzETWCfxqtwZos4QN5/v5HcYh1AR1ARZ0nOQwBlWH/mS9N6toASqfQWDHfzzgvkF0594
cZ1iZlurBP3QCR/EMx6qqTFluKuUMX1mT3iAwLSpjrwUeOfSZjFoU+cOh5BuNXPWoHnHkCOCWC6Z
ZBxDuZUc5gU4yg/imGHDSRBnBRRwhvSoomijKKQP/BjotijIqNtQTAQbOYBl7KD3c2JLiUNmNOL2
xniYAa9df5Ye+67UZuvFDt8UMyz6JWr95bgaaILZqvjgrpJ9HJqvLyyDJfuN+BUqGVUbEgfkykri
alER8pLWabY16s7aXkn/KOC2Zc9RgLnIt3g+4PDbwh3gBsaIQPcqhTsCBKr8zlCgl/nz1/yIGeb6
2dZ0i4G06c4d/Unt/T0JStl6hJfO8TLsoqDhtacyke7EIxIwC2jDDdr4jZswpIcibCz+wWIbAixP
wrVtLLE+5cd5YzdnvEFUyLrNXh+jxD5IakOiig3n62tAs4KthKm67U4UNKEZ2FQV2cVbkTndy04M
8+a1zyDGPUD80tK5r8tY0nsPtWYsYnRtP306fF2BYZ/eh+4kDEZfX3EUSDKn6JSv4h+Ge84h3tdX
MRnMecg4m2Pe7vyCK/AH9qr/tNkgiFWKKGn9wD/xUFY0g3xFLvAsrsIt4OI/UdUvgOxXyWqw7/zn
6KaYVswdFbTFFqOBOqNOW8GtwO/Dpu6T5/DZZtP4cOXU7bddWDwnifugl4lTtxU7Ne0ZEGcPnZ/h
lLKzFXWb1RsrwlcHX8Qy7tNGcnuO13VXvMUQwNUjvnkWrsGISVXnDeyvW+bwmdzwJZ7GLbeqbP7n
ob0/tBsChm26HGQqHfR/dJAOXZsb87/73Y35tw/2041ZQWdWVAUU17cA/ePGrIqSwLyc4zm69s/3
ZZ1OCA7mmM5FiVT7z2d2XYT3xUX3SVN6L/7IEJ1nyn33V9H65x+CqPxGtB5GRnzX9arpOVulw+hk
p8JXUc0L9rqUyFFi3mlcndFJyf7+64GT11YmV+ZtCzpVZ8lG1wMDBzInZZyLF4aJbtbx2QAzHm4O
AWhowgqtbD2yC8Wpr6RFxvd6XB/nEnh98D32szhDqkg2bIAr15j0sQ8AJkEfANFXhbK8inux8YbY
D40JuURuKFQKAPRm7xvmt77XO9kYBz1zpdS/1c4u/+JKeXAIGLuH+4Dk47Uihzm7C9kUsn+TIGTg
wwTGzNfuBhHeI/gcJJFKk9gYw1ncWIzJ9SlO52YEo9USdTN60+ZpDeG2fDhXeQUV+eZ/sqIgMbCf
48PVVudfrj1GS18+8KJNKNTqkAH20edQnpEBL7Zgwv3GJ5915X4xeR1HNeoaPjE+FetShK1Ox6ID
fLmZXbRwGRVvEVht1cqiEHlCAuIBzubz+NG0Y0CH7hKGV9tMe5oXHyiEfrKvYX7DyQjBLzDwKNDv
nYfDZq4vbzeq58zqFL1hlJK5AvJ2jS8Ym+NHKwcScEWvz24BBjMzz5gPHPRe5bHgU5NJwPNguTjB
Z1KXWqAFdGP3JnVlXsBsRcVFuJ+ozlyNgxaoDB7NzqtoFBLW+ZOtcj2vnqf6Y3pfV6ADXu6DVCcn
kmmLrSCeOGUd5BIVdYAIbqZzPCNqJnWA77vhgMcpA0KCqc04mXIsuhnMHnD9kU8SmfNTV0lC9THO
jujem+h4lsXD4OsFAok2qMq07oFkeqE8COTgw148fY1g3rRu5iUM8HgGLwbOm2QuVFv/oPZ0nv65
o+13tOziYPpLiJ3YsYfcMP4N+9H//juj9S/f9qN/+u2N83eP9+PGqeHsBgIgMNcTJb7TjxsnoR/G
eeTwcXNr3Ll/2tEyfJQZ9yHEcg/lQz/Zj3RB60uEh9iQ+lvdHxj3UWPwuzvnTxeu/S5z0yV5nIjN
BcI9ogay1tEhhJ9kvvDyBz2m2brcebGGCTOH47Bxa8NSzxlKIa9zw7uL3u0mBXV5vsNCQkzSRjdu
fAxsuoORz9WKcGDAPU+XAfHfLSPdHsX9ZXYioJhf5g1un1GsBvVEVnyR/p4E/Y38KVjE3UFrxsTL
p/diHmN50YjzuUbmq7vhxRWYFViqAeZVHF3Yc67d4OIOE7ecsB2t2a/S0Et6zW15e3N/iJwlrEU/
G1Es4B4yJ/e4NwysIAAjag9HGKOREIjmMC9f3BlBAVBbFI3VR3bUAA8nIzKr7xNVxzql3EsMmJP7
RPTp0W0Gto5vqSgCYXIi1qunyLG9rKq8NTOmZliHuQxEyhnAQxNGPpx39cQ73o7M6yS4FT5Xg417
rygrdEYaYhF+aI8jLpz0rUYX++XXkyBvrc5gPmoxI0wHe+ZzVNiWFB/yLQZEgcB9dXgR0DvxT63x
f4BzZ9ObsgjcRmsh9hscnnBZqVtLKfaBogZVPk8+P4lUV859x+Y5y82tYqJOnjNr6fU57foN9we9
DZRmurJ9ZFpagB5bCJN0F5/jM6ZNPC6pKzwdo13wM1vTz4qA8ZjdVskiPwyGRJkqoiyLG5XN1nC7
7i3oRoWxytV9HYsLUzcL+v7VF8ff3jOlNW8MPukLIObOk6F+4hlZBu5S0LthLDvuM6OCqQy5nJmM
qYjhb+L3YAN0eEbDO3SHajyc3dHh1oYX+RIrjplIAZPZyOwapsT9N3xRJ9smjvaOfwhK3vt9Cikh
RgnJHXctU5ieFZbuCxO86tAa3ZKQPk/LkhFE6F0CBvmQHSzaQ3eOqnQ8JER3vFLjyiDnXfiJH2HX
Py8jXkBlHHB4Ss8yY0724tYR1/fneZsNoFcyRp00hSV3iNzWjdPcTDmT8uo4lrwuL6tUlubV8FDN
c6tk/jCVx0MXP/79tZ9d2pcN4Q8JymzGNR/JHCbKbrmgNyphA3CmvReV9ytBYLErXt2l2004dk5U
HE9Ou6KAt3t5Lp9JNZBBj1O5rdRJShPE6eFnb/dmJhLCIrPFXNgsVOCTvBqG0+QtGFwcaXXE6F7h
QpEPV3RzNQ3H2JnkxXVc77CFUTgRICvaTPdRUi/vyRqTcu/m6powom1Ptw3FQVWTQzCVnYsVS4a+
48SULwp2c3MueMYVK1esKU2rLKybmnAwjEsaFtelM70Npu3LebxXzGJb+yF5QrXWIa32M+ogq+lh
AiL42t7H0UcdnZzpe/SweEjyZ8K0Duj+S2yJHYo0mKnKXrCz/X0dDooarGjs35byi6VWS++j2H85
pWKx9gImHLRvQjfqXqshri/8a4PZYOAUdEgdzeRhSfr5dQRXIATgECUOyHZN0hhhT7ff5ZW6EjzE
0DO7Ul4hfexk4I+E5n1z+6gTEl9WI0im0gX4f6IvBUwjRvv87spOJLiG+/xAH7u6HBlJFvu2NGpe
AlY8L74fyte4sJ7c7TBrTepm9MTR/EaceUkpUo+Nv3kRduipjKB2CDs/Glgc+PxBsN16Cw548J0M
J4UIkU5lmjPZQ2Ubsf9FZ14B/Jm+FzrcHz7BX237mCCS+pfEp0bzUr9HET+CddP6yIzaKMzMTdvt
h5l9B5Jp+NxRwNnLb+nIcFUsE2Y5f67rOe2h/fP3Y0DT1DvVbxvVxG8HDb9GKLwdMItzeLxxj5E4
Dfo39FCsDocHMEWs+SuKQltLv5y1U5TvSjqoOKLD2ddMOktKCkNpeYeUF7azfMQlp4BDVWAssv9Q
bG36MRiTT4GuxkBdhjvXMbwOb/fxzWLPTCiyG7H0+WnEXjTIwZXySoiCIgo0aBp5UObBkdu34UCj
5g99jOiZEKfFzuO/BGWK3va/8jM7h84nsKIR/QTnJ9HuZVaHiLH/23VWvSV5oEExSWZx4XLqJTed
hhyILc7Ci9UqDo3nVxWHhVVM/jzy/v8jL/sfBsyyYBjsaf61zdt/+z7p/tNfezmSIy9eLboY/+v3
du6f//p//+NvN3L9SfKXx/6xkVNFzr5DTTWkv7VI/djIsR/rR9PCN736l42crjCvJlnI8Bq3+y9j
a51NKH4vZM3+G/6hI7CoM5z/F47AHLfJYguInr9h7JfxsBu0ct34OQOxiHxcT0Htk2gxpwr8wtyh
oCx9TTjp4ZOxFd3uhGBSVRPs2AfZFRzitpjNb9wiNwdWzhsBp2WNJOgZGzJhlJZ4Cfiml6fFwaZy
hYnR+rItvZUhHA9MycyJv0fGPsHiOmWzB40tf4chFzn0ZQ/M4xNwvq1j8iYBo6WehkXTVeTVMLf5
PFF6e3XnuOWg3nrNekiMCwPRC/vrkvQUxzbmJC+r6t6TD9HKMRTvyDr3GIkuG19ocaUhwFy+ym+T
K+0zGNDNRxaUQb7uywezORMlL19TVa4xAaKk9h5+jXx6iH0rvnL7x4h8NC2OcviBDMkkota+J/u+
EbiZpr4KJkRQrI9LF/vJqcV31qYUtUMvIk+2pXVvcUnn6ZvYesrjs6IQuOhCCPV3BjNhHjHV9TPc
rjTrXBeNPlfoZXlt4ocdMnT6893eH9VQ8AXyr7g/BKEfCfxr73ao80hb/+Ob58ib/J9/+/b+3YP9
eHvDOZB570AegOj4y+RBkxVBUlXkLPm7J+PHOY1/YrJA74aCleSXwUOf5uVtDdH++035h45pfRTl
N+/uX6+7f/f/xFDTMqCMUB0av2PfV8m2UX9I0EKW0vsgGj2ahWgPr66Bewqf/23IeMID6dU+vGvk
Ro8T/VeRsZOA18BjBlDwGAaSBflvsFPhTUWeZCCqsG9ZG5DBwBmgbjCuUCxhkxNsB05o0qfW9k1q
brznXnFzmjldGTCQoskDN6U2ryfHDVtDCivdiC39kVI3Wd1EdM/hjQa0AmwsOZUWG20w6Yolj5mu
U0tab+plG/TcdWNz2V+Mj1OO4K9YT9EvEmewG7DJJ9fwsgWnCvSdKM4HOfVpRFZk1/gCllW/A0J/
jZ/EOAODIaXd2hf6JKeEXAjRkI15jUt4Wqp7DPOl8fVQ8IXdzI4WeKc5Bq+hrzBetWo6RO7nNriz
Vxw/guRqluY6UWzoJhhQI4lSKpKhrkB2GAN3ab8MKBBwFrDN0RILo204kow5GPD0vmWbLconzkeX
kRAHN3jHR3gqbp2EeP7qi7NmvH73dGqmS/BauE4tXJMyiv7dzBssd24FLj7oPaCieSAeC6zcRnCk
coB9/KMQTX2k4Ne5mTMBY21mnnSyKJqdp6Ad9Om1dU4JWQE45zNSsqApj601FMbFXoMbRGWHo05L
nV6mxDGOPhwgQm0IgyVuQIQ5mY2X/BwP0126xXdKtKa9b+QjGB16gCiRlqfPvSHjoJxpa52fGROj
vVpDqxLJsBQvztqeJq5UWQ3l6VXGumIQ5r3jAyhWHXb7S0YqldNQdbTqZPQY7AiMOP+PvTNZbh3r
svO7eM4I9ACn6EGwFylKmiBIiQIIdmiIhhx6ZDvsmlQ4al6e2NM/whGVb1OP4u/oVsZtsuIv5zzz
3tSVSAqi2OCcvfda37LGmtouirCUYiXCzXmY5tC+LusBpI88q319+k5Ua/tcPdCktI7p6PkLJhe0
GuI0b44cYlsJXoMK5rbPN1htqqPziMEeneTPyAzMoBPzL1YBzZessOoxZID94XCdOsYUwpowAJa/
bKI8PIW1jBfz6iZEi3mnZyZKSuoS9tIgGRhEA0DG+d09E/Rw5kYdxcXdfSBHKdN5UtDVLadX2pUm
iGFtnJzWxM9SWBs8xuLPmVDz+xrrJvIF5lbK2Hr4lwKTCG8qYRs5eXfSrAZ5UDhP22mGQPK9GcNj
EphCLKlmEQ+O0QCrooMzZehYCfUn2+CrD/+0IhGKMSJItTn3SnJT1KtLHSnxtJgOR9t2Wr4e0ZO4
ag1bdfLQbANi0kkAzdPKU7NwiDbghhkT9nax6AZuja75GBCpQPbvYH8kysF0tGqELVotELHSU59q
w5EcvIOBO35ip5UioHBe040QACNXJl8ZJceoN536HXQFU7+eJGjaLdJryjrejy7twz6S4utiiyUn
D/VtFyE/aNop4K4JQyQqJvdscZvnllnjPvMub9XkPGv32o3S2E6ZcLHEcsJTyEewBKE9Mx28nzhI
RWysFjvtvpSRDVi5b8Va7q+d9ZBAZe5J+JS+ANE4u5cR1RX/F1iAiQ/ziKU5eRePF8lI73lGjqfZ
vefsFg7pwAj7CEUJdctTwbwLVXjngVevRljR3VM3a/tJsrmUPkFgsn1tbFrKPoo+t3qrOLzMbwP3
jVrqQgHGtHbGQ7wxYpjmd8subw5BuXWy0Au/fuIZ5YfnizPWI/s4o+x4dOR6UeZpBz9F4oVhZg9u
t7tGFrry/O2M0XeHh+aKhpgBXowMY8dUMaOjQp2xWCTe0D3OLqTr4izuaBqBfnkKP+vaIQstd4CI
lxi6nfaVJt85X1zD5oJ+C7/+cF6kbnNDSrd73NxBYX8mjhhCV6vkE3g+E4PwJpCFsmIz2b4QzLDM
8JkRFoY+bzygndiv/Tv9risGFQmtLm8BPNvApOA3tt7CQusU15tm92kwfb1E+muGr43RdBTHz0VE
uIIStBDJzxfPxHHzrDK2wD4cmi5TQ9CPTF4BjoPce+3yGWbDzHAoYhtsBU+WueBAzcaEw+nIeNz3
7W0mMkPJbHvNzptyFbrS0FUo2i4h53EehKbAcWRbRW+nRDS/polbp6+3405n3srJERuC/XSa8IA9
mNVACi/D4ao6kMi8kBKnhEQWqOBw6M0D7I8rmHf4oej1j7ljYMzmyfJMRlEp2VSmJtWg9YXhYnys
fxjNPgMZn9IIynwem7R/xxrvyfTYknNEIF7WLkoFLwJn7uLtDGuUhwlKpvJkeTh9AlALh5U2zTR0
Wg9Ym8e/RgBfohYqPf5Tqeng57Ll+vv7yt/+65fOmULy2x7zb//6Lyif//dXUfk/v3adv4ka87f/
8hXo9s+/bjxFXfnTT/u+8RSSF1zQEiYeJgQ/DgjY91oGW071j1Aug1kr22G2xyqbzJ8GBEwMYHUZ
X8ltHO9PDAgUjR//y87zpzsutD8/7Ty1Xh1mFZKXG8RCOaY5a6Df15x2Jq/ORXAlwASpBa3ChnAE
Zyh4ppiZ7ylIENFXJewHqh/eRf25Yq9zjHsX/IvTTPtVNT8Ndmz3xjIYLsVVX156IJzKvEv9MmGA
l9oz/EBs4YahjLtyeUndQ9wFsxlRSaijG1ZaHM221TsSeK5uPwA0fgyub/UR06N9xAk4t6m1VkLr
mz6d0V3g+xnh30Fcseh31/U1oOXO/sy90gZl0X7Nj851Dx2Vk8kS4FUP9UXED0Sdi4auHvfDFdEt
6RshnJk5ggEp+rOQwNk7wzjN3XR0nnDE0WApzBZPwFCBidiX5bpY1h8mgSq+nZ1HNWpGiDnEpSb2
lLJ06zw8zxwhPll27AiwZy5VBwV4RIcR+B+qH9hkaFpcyF5WHR2DIyHIsKDkZlxHh/lpefOYrkxo
ln12cTG5b04B2eY+HkNmus70RvB9FxEaKUfnYZg8ng7Vq/QRvL/f++tohAYDj6rwFr8NRuB6qZaX
MmW3rrlW4RVLsnZTivL7/V1S1u11a9FEU59SX6/e9DzoRCmvhnXiDslcH9g5Mg7tEnE7TrsVTQAT
s+OArZ1tciUexr/KXdHcQmJmoKRAMcGZ6T9gAtLT+h/ifPMbTMB/+sMp59cj/XDKMWTh8TMxO9LM
+umUAwTLlFBncLJCl/HDTBIlB/mTDB8lTi/yT8UupyEmqZIl0X+iPfZnTjmQF/69Uw4nPup9BWbW
8Jdi9yLlt7NSyrdQoJomiB4GvS+UFDe3E7qHyldnl7H4UgefKcCbWWRNRGlmTRBUIIJ+mQyFqKNE
g4ES1Jo8i+/WXeaCdmMrUx3LEGNy5pJQMDGT+drJfnl+jtsx9S+8BOMTvIEihdDn8Pv7DXmspChB
/b14lywYsIG+eTmlyDBIssmFfJyV4qg0hdDuDWZJcGRmtrozH4WofZ3en4/4JY3z06OYdQ8n/yCV
eUA1q/rXU1hF5MWdmzG0u+uUspujNtvEQsRuc1dSmuxesco/+HLwkn8MX3RjORxMMECy42oMLmT6
9Xw3Y6lfDzQ00uF5amZeKkfNdnJeckd610hfjM8B0n6IoCB+XlSKZIwhETm9XJt90D236V59VOze
avtSL5RmXCQ7OggMYhj4LtWxAeyAlDOCZn1rS8lJ8JWM9iE6e1+sJuZNd9yD0r5/ahbqwBVn5oWJ
/Ksa5SWujQsidSFx1jGDiH8LuEVFaB4WSjR/Zw7T2aQuS5HQL8a1X1EnxhqVnvzGvHmwPe0G2NHg
202T8WMhLxq/dOdVTCKx6D4c0V/DFp6m4xRWQzq5y8SIFaHyJPi+CEM+Te+wZj+4LkIAkKZjg4JN
UaqQe+wBb+7YwWtuwlzz4t87xMWFNjUIR7qYr5dQX0I1Up7mB1ASfWpT+J4q7rqi4rps7dWA7iB+
tnkxvSynaHLORKWROM9ownINE3H5CAzzdS6h7pwrm8zTnXJ1naNGlic1mWuMhJGdtw9Gac7pMKmz
oDv7VHjoVlz6mxXx5kT3NjhSrHcak9c50APK2L7fWvh4eL0gQj2Fw+qZJBqur6ayZz4z4ALKO/ws
z/55JTt4axYk3eDVm/cBXcxJ+ZE6Ne8Yx8O4X0dbPj7gNcDk987zDP+PK40fgAQoHxllUQIHbE8j
eX1+1ywYmy8Sz9+npIYXqohSWeNhx18BNRJj+i4xRt3O7JFhOtZten24Wh0jbLyxJ4/vDD6ykX4d
W82cmiSdse0Py1j/sLyPBDfDRApv63xx352pOm62/opWcUGdo+0ywZ6f69FgBYhn6CbOB9XLVYuS
KeCNyHxN3UV/Hdc7Y3ncNfbHB3eFaWDnDGR0kslU2x3cO24KDyUTxqnyiUYHjgT7DsAoBuCzEDnm
YBAobVI/mf61Pn1rxzJ3IcyXTFCam39/28z69K0d+5+/hVowdvl1laKz+fPxvq9SLDUyIcXIZ76t
Rd8HLiwy7HvRzgw1VomfVinJEG54leBS1OqsLd+VMwbLHZpDQ6I3i8j8z6xSuuBC/rIx/vGO0+v9
eWOsVbe8Zyh0I1WgujkPC3A4cpDB5jYrCJUkr3ghIgGB8CsIaF38c28nMrwKX1kXDSI3JvXX0h9s
uh4h4gyO3SyjweJpHadTIYNZ4WLGhs2RMpsenhk+aEXA+z97pEmK8EkcOJ4vrY8e7Qf8Jhf/Ovr6
3xVn6BfajCGD7SsxETs99wGpYXSz0QN0e1+PhaxFB4WfOgfTUXpbt0bqZYKy5EzxiyPwgi4bvtj+
Mqsn17eD1+27DO30M5fz0zJb6FIOKNem6Eqg4La3+E67iHudcM8wvjeuisFJd5GC6zHoEHlpbmRz
RCvopWDNoPlDNCZkeaV3Bpu0cN77wrHaWDZchSxCTWHaG/AXX9BJCqRojiyPMIgRKLjeS+og1wt7
Pp8nqHQwjptOeQLLrr+J9ML8U2ps/hYi0a3Kw6wjSXKp0uAIbjMV6Mqo4EGDyPskW/YwPnsKBQii
krMX7dyZBtjmU4VUP3wrv1Qx2F9AnxxxdXn4k1yd/g7NLDD0Ovfu/Nq9Dye4QCcaJiWwgd/IgaKr
mWPy13zo+znizsJJlXEKKXZhzcZ4tGflniwlVmFsAHgfWxm6flt60eFtRXuuXasarvlHpGIwU4Oh
zlr3Rueg6NzaFX64w7i6e6IXOreSSVJFcPU9PH3ufdyH7ac1LyzGypz2UlhMG4D7wfBNPDqqRMYD
+gqMTPgAU8WGJzweegH2vvNYIRV2CUOfpOnaBT7yrjW2fUHX+q4uWrRJfjnalHD19dyRL3GdLS1k
LO+a7J6eMfV1wmeFsPEYpUbnnHH/GLST0LE2EIIYg7UEdmajc+EWk8KcD867p/7okkwIrk2y6DhK
2bi5bfo1nbNS9bQWHzkhiKmtH5Ge4EZ8tWhpiDeNb8Crp4OjRsPVYBwmnLrJDglEzIdgp+dODSyZ
/LRrLM+PO+qYW2Pf6flsdLo1kCliXaWjCzyPUGtzoZ6XeMUtIqZubi+aXwwqrrljPnXpLVSCPMqR
D/NERudPoE98e+WbyShhD/JpXOfNp1Yh/mWtXpRX9x6LReepxP/UM1GEmZSMek3o1khDublE+I5L
xENmoLwN+vnzPeCBVAmouTCW8fmb4+5yGodm1wBHVMyQwVgDwRd5fARKXY4+vwmgHoLo3Npw761L
lPpNeqbx/Xg9MowUGtI+uHj53Umwr4JtMDYAcNBRoIjGVVuOr9ghvdvktDCIqVUiSfIuFwfYTFc5
8XMGhHR5Q4D1GleIZbNZJsVFE7UXP37mZldOckO0HQ6DX+NVbryH6uUOyVkPydeBUaT5AhmGeqPK
3NwD7Ug7MPhrLRW1niUxccRSRQNKoW76uy2o39dSIWGg3Ptfvy6kfzjY94UUkT0/CLkoidhiJfu+
kGK3x9XFIgrqzmS1/GG0SXnIcgmohoWWQvD7OsraiaeKgSeKVkP+c54qCXXEL+voj/f7m+fqh9Gm
ftXTTKkQLhDJpvuy20bFfEAI7317+miZQeIpxouT2L7ivAnf1Kmw/RbYeYRO8ayOOnlCnhEmq+65
im5jUWwN+dwYPWpuxEmckdOyiMBiLj5h0/rk2zRjsnaEbafcdiVaCOqjdIcRasiOe9wRwVLta0Fn
m5WHEoUTWUyPj4P+ek5X51OUJxHM3fj2YThvqEKJH8GAzpY9eGyEuZxgUxH5cidHCEjv0hoV2rhF
iyg14zw4yhGDyQwEG4J5xbgKAAec1pFYCajzMjCkfrVioDueEASO6SuavSlUdVyrMTIjg29EUQj7
j97YbbVD/GYL83tPLEx8deTExSkK8+IaRvV9VDLtgL+3EYEgx9VldRuX+2iIS/eOBLAmv5XZwXVy
nSTgzSxM4RaIVfjxBo1ohPK7Ye4YV/88qR4uysW4jc+T84QFJk6ig4H/dSIiUpjDMixz757EXGCy
RDbaRpG5LEjlNN8bwG/SiU1PeGdWR08Lldur/qkm0/40Mh9vTN7goajF9MRjkMzAqK+ybGIYVdgw
sTM4iS6PKxRZ9NAelsNVNfUCcjqvksIrJENwa10bXOdE6xH+zOTyvMFlYHjlxzDFGfpgblzbo/LV
QYuW+jemp/X2SEFqbg7GNuS8fn99utwXaDNkcrlB9+y1XU3A0+5auFL/jDzrgO2pPSKPY9Rx56Rc
mB4VTYa/TY51dCqw5vMhnYH1naker8aNWGQYCeROGBP/wkJUM1L+60QoigpJG7JrB2mu0QznDPX3
evG04Mnp5CxI/53wTgqM//vrufAPx/t+LqRJRUkh8ioEcf3Hc6ExNATxClOS8nXN93OhRT2BxYqm
1FCTNPplP5wMubvEg2KONU1T1f5MUSHTLvvD2RDsiBCMoXehGa/yo35st5/OmX42ta4JybiNLXNq
mFOSIE/t5s6Z4oSWCs452s25VoDPtgmVg5XhXLE81aNBYjMwUv1uUtwWnAWxeoqGjXKhVYMCRC+9
Zimz4+QleTiDxmQHqmuLc9tAWxLEOv9ZteMXcthE0vaHvmIrhLscgBDG6UGkMwLbQL3t7I/y4CdL
g3dVHhuM8nmdEyeBNNbkjQIc9+NKyNodOzhJZg9CKWNfG5GkMcV6GFMAvXZTGkioWCImWGBWhkHa
jC3TrZ8fJ4ijYNglTi9vCmdeJXg2Z5fVEPkzU0eJ1oWtoRxl23FA1DFA2IYxP8CfObbqfQEFw3hF
chLu9PHDrUf8Vv2Mjp+Dkecc0tbbojFVSdQ6RI35VBdBMmRi7NboIh4AMw+b20vlDsLz02lxDzVz
Qa5CZ3LupzUkORJv6hJEIiIHsHoNg0sSlttFx4wxFMjJZ/Wx7wLV2Fr9BB9Ai88J5TWZGr0YUBzU
l2EK2RyhRt3NuACfwB2+iXGKZcq7apuTQYdwFt2CQ8+MzlntHLaY6oHOY8yokFBAZvBpYpLALGfr
42cWKYtYGMykRcYIdqXe5ymViN1eZqfhTJ9pCw0n2bj3787zJQh5hgr6hvRCjkfoFIuOk7/McPeO
z9Ptwm5nMV2cnDTxDJsmfR9Gs9qRbp49+BheHPKTUz/sbD6SxEHnkR5lor4+jiwhvZuAN8keG2N0
Y3F70F9sSqK4UFtgEPO6z2QhkACHJUaOwaxElqR50t17Aaafr4pkyxNdOi9FGjRYmg/Aw4ZrUgDG
5fMD2sIwUD4lArN5fUjVOwd9qM/HaYJReDCC8RKniytCdUwqPuizxu+KxX2WYUm9vpN7Yq6NMaB7
GnlnR0C88CGIBdNKwz4s14TiPeLr/ryG2yDZZIacfKqy+E7W+57nQh8DnadSn/GUGN3yiOYlnXWB
jNEuGVOQE7hORi1QVdqdZNot5NjniNpxSoX+iHZ9lMbFnHXjEEpbUK6gv9PnG2S4qYF6KlIezmkO
QbfZaqI5C9r3Me4ZDLVMShJ7Iqziw+CwxLkAKld5BlS+RcnEpuQFWDV1wsuRpoBdDEeX92MFNwJ+
JBPyoHa6tR7e19eFtr9PlNr288bzb8NwNmD/bvsG+5XMIVb2sVLHYjBHYGyyO9BnlefmAfFTAktj
K5J47fLqXV7ZfN3Zfx1sGuHSYMpGTLVCNiIqLdWvwd9N9Wo7fzkbbsp4fOdjA7nMZAlan0loClgV
krmvTp06F1l0MXqVdADkVYewZe9glA6d97PlPqRp34xuQwaD/Wls0kN9jNkonYx9v2qm53Bo2QlO
uqfZRfWaRd5P9XE+nN9n72deKbpdvuTPp/S+Puto+HvnNpzq9a5tb88nAyP1lQjbU563NCriynS7
pgccmwp/4miQb+7K+MSuEVchCBptuJUF3tZtGkcjb/Q4gg/L46X799t5D9blcZ0m6emp7wr3/IB2
mvNwGcy47o4e5EQXn6CAF0js3rUhEYyRHtfrFt7hDQsM57aZ4OqdF+UbbSFyzWx1NzDtXItk05aJ
BZNIojHJTMe0OZg+4uNCMTZWO0vgBeWfMnIIpzl5yMvKkfEIMMNcF+ZuRRenLyIUYQo322vkQk5g
xxSSe9+f5GUkIh4sW+Mp6DGwNL2tAFldXCfGwDa9HF+2Tiu72BQ4xY+rM+96r+6DQnYMAIOH2Hg9
LGQi/EYi96DzWyQ9cu+1oM8Hi+YwFhLc/TsaB3tj2VNvOsXG9HnzLvmmz31dj66qf2jdktbYfU24
3PgSm11DZA8vAfw0+nFECas89mVpEdk6H3TLJLTOt0iK6sMloAmkomwjTS1571lKhvEDjUl1HpNO
6NHHOkJ4ItLOWe0QCTo8hVPFkQ/wJXHtImU6hP0H4faT/JKLnj9Em6kyriSPJvjoYA2dA84LZsG+
5nLiSYiTKwdLkwCiU4CCX0M6dWvebovsRoMoXab2pn65z3pmTgDoeN2693f6OTegyaQ28mTMrQt9
Ey2C91IScf/Zjh6L/uT2bKxxkaRYIRwH+Mik4NTUuTc9ruqlvtigLxu/n4gsjQ4oaAgl+ewRoZGP
G5bgl3DHQFSCLBPB1XmYNAzuNoRkHAl6bd/7jbngcFlFEGI/McJDHbSTk/KCnAiRFyKWoQV+BdrM
0S8ZVeDW6lgFnNOaua2mzejP622U5/OrTFMHbFCcoZO2bAd9Vbvve+eCasc/pK6zRvJWIpmxARuS
kumVw2habY9tcNuydCcMgJ1xOh9UBP3ptDUWxxmrgrQ5Pp3wvR78nsM+HX3j8d4lq4P7eWBXbR7f
pVjtgBbwJz7zewlQjGAPHGfX4SIbVesTeSf5ePCExVDZ5fpTtVd4rwqdVhfCtBwpu9tJtUO+r+w7
J6/WeDQUyZZBI+PSgwFM98dvhv6QUzAyqrOyUyglQAVVd84EWnR6uxUIv3DUYZjRNgjgUl6zyMwf
vJVOK3BAMRzn3rkiyEo2EpYNT17fAgDFaGwnkvRuXAgHtuPYfXZRNa3uxup29KWc2Z+baqTaosCd
IiIC1Htu/cRTGSWJRhT6J1lEC+jzxLsEjY1hhXqCbIYAcvAZfjAbChuA4kLnrOiTQziljkhQnm4A
B6tIGCJ91bMqX/zjxvAGPt2bfBDJyA5DSZuUjZ/JviKt887BdIST2QrwcLa+iAvbHox4YEZn3T8r
o8tgZL6XMNmmyoj1lWAt1QhltktCwQZF0cZ7Fz+QjzI/KiNCPc9uNRp2s+OLNj7+lf79n770ReQz
aWzk4RsMVf0/qGn++Us1RE3D3799+VP+9mtNQ9jAz8f7XtPougZXBVcIbhLRYfne30FbBGJBwhDC
Xfh5nC8y+/DQ6JqBjeYni7HBfB/tAGMZi7iqP+VMgQ/0h5Lm5zsuGkA/NHisSk0S48q88vBJE7NT
ouIWXD2rRdlzeS0Hx/A+nMoqms3MkRh82pO6pjVTclKQpoN3TYqGh21BupudIvUbHhDzrDL9+RZV
rZNW7N1tCpqjwoBPXylKSoYlvW9sYQ6LxP0wUpBn48I6Mzs8fIIQfK/N6SMRbsqkaKPEist2PGBT
A1ysGR3M+LJSuu1A3ffIHK92ITgO3YlhM41UBi95JvyiXbG7hEMCE2S3Xma6szszADedq+kQouSy
y/4aCYnIoy7Au8rqT9fgHaQe9tVW4cLuEDJBb7MxsxeKIeyhNGLoAxthqrxQHrBpYHzEdIZ96fQS
1u9iug1ykUUbugDRL7ALICMkjFpdBKqRuqw2IiDo7ATLzKVEcQ4TCdTt8vB2nrSYqwfTfNmNjx8N
Mulrwvo9acYV1MESDJvj9d4D1X/Fm96/bRU/bV62glyvjwqbITIJWkQq2tOpTF14kmYPDHTDoI7u
7hSqhONlpKZOD/nygisTfyJ8eCTfA/AGUb7FHwvJL1uqpyczc5YrlZn5UwMNLZDih390CfeuCU6R
RwVn9htFH+k2pV0j3xLJMahl0dwe0HkoIbrjq3P0jz7Xa5vzE3Axrn3K7M+QXDB2Qwh0N4glm2BA
4DLIPShubQV7oa/8NKoYmJgR7m7jRUL7AGNwX7KtTUE2PMIOkiPAyTEKc9r5lksCmnd7KuDyEE/E
hKbzm72URrkBt39xMV7K2yi/CcDiXXUkJkAiOyqD8D9jT8DfktHM6fNkBzkfPI8R/Li150V82tyJ
X2a/1LzOjwPbLljYcxj0y9NGi4yVfHeLzCc5t/AOhqeUXobJcqc3bkng5cVWgNMFd4TbdPP7/bXz
CR0KjU3hoN8Vj13qoEvmdpJdF+ETN9z0+6PviFtcZ8amZgzwpAHu73iGTkD6DZe2Paq+2m8Aktwz
dxhI6vggTVFi5zFFHtqtwvYMKxIUJEYXe/FMTLcyTzILk8xQJ+RJ1u5TtfLFljm395fYiGr2ede4
Tabns28odrlCXZ+w+X14rI136vUXxLWfJ3waDwSDS0IT2ITCd4MrjuiNZ4KjqyNE9Xe//zSDfHoB
RuCf1NHhjKXU81w29ARt+CnJBad1idF/L2kzqcTX2x1etYdLZhFitFzh3iJTILvJPj9I0XQyyBkn
w2O/81CyUEPse3XLSxbJhxiYhtubQ1dblt2YqcbAvwfSX2KAf9PQAtKgYYbFkcbd3+/b0ahjaftv
X96sf/pa4/7Qt2MW8PPxfljjUBywZIHr+KIM/bjE0TNDrgZnCGjwzyMMTUU/pnIHv62LP7Tt6P6x
Lmkm6DgRRfsnRLLkNf5hiRtKqikjjFOwy5ia4Mb9sMRJyrWTTgMUaykdLo3eAMEzbTRjsQKfD6Lg
K3aGOYT4V3ZN5hdfzHqROnMMaWLdmClo2HNEIgytqyWdkNZ+oPCJTOHMbCmYT0mUv14fUBMw/VOz
zau56cPmvXrFhwKdH7uUaIr5cDJcoU+iADD9K7mqq8RHNu7J0zT37odA+uhem3xXIqYlc+0xHRRP
9SG4xMUZrihuG9Ppl/IbkeW8Yyz/yJlQck6bKr5s+H5lVrs3Al9fEeouu9euw59Jo0Ve1P6dCNU2
hqVBDSpvTrP2ACZYjTNOTuR0HT0d3yZDX6Cilj8ga3t6I7OC0QYodnWqX11StUNpfheknuypDpqg
nfUfj7gNESjMAib6MDyd+fw+V5fHwJiv4H4AR0BnwcAjrmA07I+j67rfoeoCU3RB3oblppllB59a
d7kcTDPYdFj1M0CranhcPMD046cHN9xuwG6UT0MUhBNAG+KI+m4wTV5TJU4pm8mUsfd72hE7c3nb
3a9jlljrNYmgEE8LLUJQvB8AJS6wP63hCs0BKo/0nckUdpH5xisIkkvtAFheNGsBIKbm3w8946OK
eX7jbEZ0wLCZG/CAs9HjMOvjBuQlkKY6LvglbgDjHasf9buBMWIqg18BlS0YJbdS1rzqMJuFTHA2
/HZeHwrpsAQEoUCX1m8v0/HrlkUS4TCKXhIbfD6TPRW3E7T1+1h6+AzCEYwJiNFlyZWaz6VQjWSu
xS6FpODweh+f5wDtsRtRkgnFWL+tV8PP81x+Fj9kdFmKT3sA7ejduBljHo6E6AyeAlK1ug0qploG
noU9N8hCKgiOXK7qVR2lryjWsot7kSM+toVIL87C3nop0YeZrozas3x9PFdI7Kp2efioWYxSJ3XW
FdsRmkwnJNbqqBzmtuON15hucOrCZrrz9+xMt1N3UowLt0JP7hjnCES+hZNX2fbp6EryFY9lnLIt
aMgeoNN5yed0oAoPlGpgEg2BdsWlyK/C7hycqeDM4PLyzDw+3R03wy4wx8eNVDmNPqKPzNAcS50S
bD+fwnAK/YKi0KBoh3lMvgSlFXCHj7ioIksayRWE59StaMnJm9v4EgBqHdwmEih/CvGPO+iL7Fla
Xkjpa0aq/fhoCIIkZ76eJ5f3xrkHcsSQi/l7zNzTvowG4ZDxPG3Aq8QPPSzYZCfbNaE1CjGmblkQ
kTp0+vmQ5L3EywLqyZqIg26kN1EZfhz/mk/9Wy0nvMfCyU9B9P+1zv2ff/2XfxDDqd/++9eg6rev
QdU/4k3+d+q6n4/9w5rHwmrA3ft9afu+6GkkyJDW/gtwz0AOJ2q3b3XgTxJtQ9fgSbGCSlACjT8l
0SZp+A8LHmunIquqYSncDfMX8VsjZbWSZNmNMVUVkRcaqH47ToKeUXASyKTCyb7KH2OkMnBvw5aO
+zlImJKffBS6YRLcWQk1pNcq/rDfP377LIHdIy4tyQcWl4hjVBGKp9ZNUMMhP+N9izx12z3XW5EO
P2DiEXHE5zfibpmSXS3RT7egJXWP5eBAwHbCPLm0ncWF21nOTXhN6q01wqiGbPtBU5tJ/Ci9COvw
eVmdHeTfaMEDY0TH8TqNw2FGh/YwHypPOg2ZYY/v9DAlicKiE3+4xNeBCw8A0VLYv1fQt5NRPvAH
OHTZBfgs8JnTR9r2prpgTjjV0aef1W9k5S7UG17oJHgTTXnCZQ72TPNmq5mw2E3eQC/Vzqq2Z77v
lrbJdMGpPrB3s0m3Ly5KQa941fbHcEcuy4zEp3FXs48gDXC2262IxQ0v1MDQHuyXRUdhR75XFlT8
5qQXP7uTE9M3yZm0Y2mk289m9NnYixdY3/zCiOHzKFnw6AMnbBgt2GRMMd/XRrKPVtfFyTmzJoPw
BcVEnMbH5RElOmLFGS7rAET1xORL07/NE5QDlosCGyBfGdQ2kcHTN6BF/LbkEk8juFyy3UdigyTm
lgXAImj+RyQMDxzbl9Up6t9bP76ioJ/MJl2QOTPhA+88I2j9Z3NcelZQMWehDrcbVIoH3OK8bjiU
YDuxf4j6sTUiI2FkLAoE94rHMVx/GYnnAcwoPQSdx6ibzvwI7WM1g8sHriL3I+JdDgFcdVcFZqSi
QKTMxkKs2kvTo9fOgIh9Fr4YXpBtw8SKF357wAT4mD38SH+4/eFVFhWJrM2O+0p2zuvjhO2CGjXs
1yTi2WVi2mvi2rVuZDVRal2cOlk+NFJwtjnh7g/8qad234Y3mn+EvxdIDcxqYx5XB0A5RTeXry+Y
tCtK89IF8zXVJwTu1K+tGnWvjyAdQ3lH7Y7e8r2b31+ZKdzVedbQKj6MC0GIN4OHV01NhiqI68e6
sx0ENMSrLaFCvMsEbsNCznfwHgdntMUiZPOecZr5dvgseoM4ZBeViFk9hHG/F+37TUiH+YAGlvjI
NbPDi5NMP43CkwmkcWl9ol9MlG2Rv0v6RM/dIT2JQaimIT4hg2YHl6a+wbZga1Eeep78nGFnJ0aq
pCS/j4cj/EsGNyBGDohv4hPk87E3XM3teOcx8uEuXN6GWKNk1lrIW3aySW5EEHraTtvhJSbZhuYy
xScyFAbV7w27WAQfAw9FfYUZbMDZhc6Ubbyout+qr4qfIQtSwYwMOheWU3XaKOoYOSR/KF8fbwnV
cbW1rIgLtco9zodYqaadq35CxHXPxSw36B6ImaPP+v840RzvKVrPUUFPHw0r9wOwMG50wnWNDRW8
wcb1hTaGaXlyie/l6FGHt3vSOwoe6KMb0Buq9DjjPAgnS5KLIFD37dG+vbFNODFluTnr9o2+k1vx
BhUfaUTwb+fwKSdp/tADtuMWmaT4VFzL2/3rCoLNfXF78Z1ChMjLlORf1H46sgBxjhOfYebiK/Ev
EyT749sX4modojC4aafgKnFE8Q3iuKg9+Sh+ijimOHI9Y8qFJ5socdzWWBTEx84nADo7xe19ZcTn
pwQvNVs4N3/UDkPrh0nDCEYLTDcUBeIXahx+pW+/4bcvf/99v36Ch3mZny4+f4FSVukEiI6b6whv
76Ozy1hNkEQBjxALi8TJAvshdAnxubhMXPL75eKzH2+psnAxB+Q23/+oXIKqIfx2iQylQvJ+//gY
y+7jKxL02yXiOsGx+PYV1kKsE8KB9O0PPZKvryxPfC2+Ih/MkXhn8hv4325HAKAdf7uam3BDiJ88
HA03prmJDxn2P5cS6RigkuKuPr5+iDic5QhTYPL1Peg5+GzId4vvH3Kt6T5/jIBzgyh9XafZ3PAH
QWIPA+sqpld3Cgivn6rPa5Wv8KHPqRjw7BBx8P/YO5PdRpY1v79KwXu2cx4a6F7knJwHUdOGoCZm
ckgmyUwmyV2vDG8NP4EBrxpe2ICBfpx+FP+Cqjoliaq69xQLaBo4OnVxVSqKQSYjI774f/9BI76U
MFJvOnk+bFs17y+m05HpJIAKSiZVQfJLYfUzptP/PCIm//3oXUUl+V9fewMfC0iiiN8/5fcC0hDu
piq2+cQD6pSt3wtInexBaJ9oIUgNhIb0huzEj1Vb1VBK6AqMprdkJ1tgMBaMJ/4f1fGfQE2MT7lO
XAjctOBUgd18aAxUVn6obC0tI07AMBtUCrFghCWvTd1HIKCz96njFHdKZxUf0q7gSWI2gBvNtkmJ
iOCuScpxtKTxa2EoEaK/Qz0W4Guz4kd73yJ3zS2uViyPFJrwCaTd+OBV4x1skE0Mo5InY0welgFk
2Hlnu4B2XtaJG9wW2KPkophEjkdWaw+7mQWCub0PCZUq03jB56CaxeYmsm8pKWtrCFfJpjcnQziC
cODYty2FGE7oDUgCIV8RveLs8LrQ/c0s3viI8fjV3MZSBAHF6gm1IGMVsDEWgbTq7v0dW7NRw8Wg
YY6GvOAavw9dRA2KeK/CwRTuPOsreCSuaVF5EUU8lnx7ca+scCLhiJrBJ7XqKX6JHpcF3eHKuW/N
tg/aCylR2F9Qp29QYtuxbgNqBzPtCjWjrHhbVtonWcdmoHNPl/tatiJzE0skOd3mtA38ezSEvF+e
My+Oi92eo32jzK9Gh50jVQ2RBoQDhG6KTJfkptoOqqLVzwcxLARAjQVXIZprsaiEyI4jN2dyt080
T6JgpBE6yHfXM4zfZRJH3MIK+vrCmaHd0oBNpjV3+wBTwsjg9CyBaNauvvQRBo6a2cidtMrdbVfe
8CTkR6cpdGClPavqlfXCJZdeqrsldajRlOK9FKS0A8i1qYKC0mFDFBFU2RF+LJpv96RdO+TVb10n
k0IaGj7VUAknSPiYEECNGLt109UGcIxu1J4IeqJzryau0QHzB6KysqtwW2sSNIAJmJMRStASGXmY
CzqHetMMfYegQhkW/b6dZM9qaN6PVhGDrTyKSVR3D2mYPi6U/iwoaVrncUpdCQZQ3E4ptDjuo1lZ
ugaMoUwNcCVJ8I40ifTBJNepbfvTaNUFC3VtQjBFB1d357gZOvRw9eEqILbYm+EOO3MO4SOOMsWa
o9KzhbTBBdkJIb44NAMg8BER5ZhgYnIk0bTj/MSEZz+QOlITtIxZCLwx9yPSat3eana36rCppplb
QA1pr54WnmtFPKVXPXm7sGt4FJhLb4YHY2OnNZTiZhHUjRzzFXSW1pQ8Wzmaba7k8W7aWnOUOTjs
eHfgUkaCNRPiWGe3J+551Mt6vBSMbzb8jjaKsd4Z5SP3oPcqMkDhnMWreVPx3PrLYE0ozdYDgVn6
XtBBDOvPbggprfbxa30jsReaWcCNYzclJcKdXIlUFXdad/EwkUULHjYj5tr8Rxq1q9ILY17JDb/e
RrdPjCQ+o5vOqiGcPmQcQtW6LseEQznyMjT8B6wuHbZNCtibPRnDDq5K3tiQUKdIbMSk5RDpQMAE
Ppf4guMVyTHYF+Up9DKJaj8oa42lQx5CxQNeiNkiNGlCkAd/YYIYOHk5CBg5Y3m9yPMijwJxFkDY
c3vLDPoxoJGThDNRoSHX8QycV+SuMMiUu+VRg2835Vq4oph0FRQfrt2cutdTXtwyGhETVOIqHKwi
kVCuxttaeHgit2ku5NPorffUXq+qaxAn09kwMzfQNMHdYomMuofjWx+uOCyXPbgMNot34pPnlgUP
FTkYQ6gKrGPIWRo1TpCrjmCXcMsiJeKxrYgbhgtU3HEurfyXAU2sXVdqtyQXtYv38gLB82Ees7gB
gf1VaRwrDRW0StZFbDCYz88rDbzy/ve//9t/e+UfnBYYH57pTYEhkdJjGoj/jzEObwsMDE0AnI7O
JQoGJd8LDCSdmJvLMqYBMt2ZdwWGpEEGJ2FCwo0P3/M/U2DoAoV6HwsBuwGESjEkbDiPsN3btkxp
TSW1JowEpjF4bgz5xVxnjcwampxGkXLTsXCw8IiRcNDMt64TgISJD3zkj5oilRBEQnaWdYSVnCi7
W/K9B2pDf6h0Eme8Fau9BQoDtXg4D0Cehqvh5llGUliBdXT0CLrf/lnYeAPNT+4JRKyv3D3ZYKLF
fMPp0yeTTWfNo30A3AChrWzrSK+fagUax0DF/+dxvcbB0+pg700IBCsJriESdv8co5qTBkZ71vUM
dZotO4sIz7hYvk0JfryedonfGc7uMeIWcYfwgAaqTIaPs9E8sw/ptb6Ll+3qBYN3iNSY3BlOXka4
fO/cjowqFD3o5N7YDEf0Xuj8P0Ghg8aMRFVbj2t5pE+DBBlFhZJ1NScMLjB2Ec7TPIQ3vvOLVVT1
02l991Q8aS7EV812Cww5t435AgItbewqBMuaAhHgvId3GuUJwI0Z2C6Wn+j8uSL2eH6zTYiDdk29
V2BJRaOrFkynUZEPisYW9QwhDy7btvYM3ZYGmrwNM9CkQ7BOwgSfQN96SltGjEbFU+F/ZOhNHJph
JAHT1NrUHJ7QNIN9Db9noo0gZEydEPNe0fXKCJKI6Yql/MDwMkLWs0iRGroEb5aKoCxbCZ30rto2
rrZb6tO7ArjjQZ72SJnABtV55Be3V4vKTbd+AhVjFyp3+I56/k2talZQsm0vh4iKi2Nc6e7a6FVl
3NWe9sS8y7699yZD2oi8dtCmEfVKaTR3057trwpP7ucN62qyvRo1+RTggSNoxXs94lf3KVmAmwW7
qTPCWgAj9+d1ZJQx+BIvb1o4KU2jER2Afbdmu6u85jnlEniIlbk2VnEgTHs53QMrcx6xUwjT23Tu
joxwMndnsChJHI1ApLCjVsixqIJ8A/eSmqgjLM44xbtJSCNCbdtXhs995Iqt0X6SaKg96LHNTvQ0
d7VotPc2m0ZPrxycx0Z8yOwnE08y6iUGayFegg07tvR7t3yYt+Aj0lvcQkTHfHDeOyRPENSTpato
nQ3SfY6zdtfsZoBLE+8FFzAKBL6beGPwJCKKp0hjqU7sbkkmcajOH3bTxnw4izbCQ2BFgOiSUUZ9
fjca9uwuz9JBZ0Xy6loMymmaCj5mhDs4A0uPwTxeEpiViz37Ay/A9spIcve4o/ORxVPcuPCPzZ2y
MQngKEXsz5jjONPnKlqSKtnAYVtTo4lnzYBioful004N+i2/tnB4tpX0UCV3Cz1caPHLYVKf7Zs6
jiXYpC2bYGh8D9pkxz3JX6SBRlnS541F+yaHlph3xPukMhcv0u6+8Mh5y7yD1I9SY0JdoNej5ZZY
GYwceDw2tRW+DYfbSCUvujVvFdPrKtrsH+VJJKihVDTTcK91sFWLJNA0GqQoLmiKiSdUstj2UAHY
8by12rhgd7wL8TKJIyFlRuVfuFYRr5f3oq0oKBGHTZyc7lPJqtHu2fBPl1RA1Ry4b23ioelndXXa
nqL8daFycF14/cAKNKehfLdH/VEf5sahFk0tv9JDfJd6GdjRfeIPDN54L7tHouWWuYfWlquK2GFL
MmAewPF43jVJrXI33JIbd7dyePyiM6l5Sw4ZzmIwhbbEv1p/db9E94ueERF6OniARCTy32Ay4rdN
MQGN8V+P8X98/18+qSfeP9+bekKH5YgrEU2vo/3QG8DChpIIknHkefAa3tQTVBr8Gjs8iqr3eAXM
R6zQ8AhXddRMf6acMC3GOC0n4ItgHoGUVlWpqN6WE5tirqfWDDMzVOFW+4DGn7OT2Bem93gN1Tjx
Ci2RP3spJl7SFL3pJ6TQQrtd1deBjiRpT4qx9FJSMxMOsQDzbNdmSDTcGV0IGjGsEKbg7YrjhjoQ
0HnR2dW8Va/EuiiC1j7a17UkSji+in2X5IcHSahNNXhf+DLgXTpedzliN+fdeRd0I79akmRPmoBb
9qv2Yk2RQ9IcQSLBDC9JF7+2LXbffmBcH5pTekf7hpRC1hJl+9OibRuP86t7nHCJDZzRuINVh+UE
opIUp+A1jzWCEp8XR1qGEF0OtSEaDYyCotTGwwzUUG4q+6ECEVGG8oi1kNwemeAg627Gw1GC8LJU
L0E+BTSaHDA9xJ1tBHEvBdGhf2U7O6KvyglhH2ZUiEYRdM06mtdEqH3VxFsmrRrOpAhLQ5WIbswH
6CsiQaowcYp1LCFu9Y4yrdsrvPnJTvHMW+HHVOxX3qxPt1KcTko/AevWprcCqt74PJ15u8loYd7f
pxtaf4t2Zz/eeskdQmR0aK7C8ZyyYLGNNZnltZUSbj9BOkpcra7dZznbB2RU8W+myU9dmYyr0S6c
75v4IhAF1ilHfvkyBVHhRe+IrrJQTrnr7p5fuhZ6Bvgxo+7sOc5x9dnLws60nxKL8IDX0cRHbDJY
3urkWQfs1akb21Qso6vN1jcAN6Stm2/I+Uq8RQvzOoCqGmbrovc0mnozRGmuUnPSoYU+V7obUdDA
2cR999A/LOh31do2B7EkWN8QjtXFt8IJTVfSHqfXTDDyWETIMxzHRcn88fIcMqsUGJ09cm1UHNpA
nUaTeIi3ZXNN8BWmt4PpSwofqW4bnmm6/AQQD/ahJvQTCf6dhifJTpOkhayRxvKuE65q95t1NN37
pPayljuEmOjILjy7RdgjBhw40KIhQRssX6PdxVCjIGSN+4R0V7o7E8ga0t1q3zbv5ewpIW9Xb8z4
oX2fHWLF6mgDqSOH+HE8oqK+n7mhqCHxiJ44Gp+jlQDj4+wJu9WxCi7WbkG+zrQxxdgOPyFKnNmz
OnJnQ5A3slwmBHftnG1kxYoZTawIeqybG/QD3Y0xxQoqiehV0UyS2mgNhNGfsFhSsX/ajAQK7+ok
QJpPkuxPbreY/xbBwfJ2SwyUERnU1Wc0S9Mj9ICPVmOTD9RVNFmEGS1WakwdOw63TGD/Z4/0iZS2
HC/pHKi+4k3Yf5+nAu2ppS71W5aHAHrhbNFZbhtGJmQosyMqNF48JtP6trcBBQCzCVVIyBzwQeZW
QY4AZqhVwQS4axqM8khdjzG45SGEbiwe1wFtnrq+GWqTe4H41dw6MBSCyFUEPWisvsDy1R6rJrhT
fd8w+jjkLwiS560OUvrxjayV9Aj2GFpB1h4NVjCVru1wHnGLcIiZJrF0VY1CnBobE1jWCYAFmeB8
zj4OLzvEnOhSkvFh75eLYLr05THmIEqTrdzBCuSJyyF3lte3tD2cBRIL4qu83TB3iQ9p1aiIZoFF
Eulz4tS1qE5wZzj3pcb6mWTLIcKTQB0K/wz6bznWraW3RQb0oDTSQUnN2MViN6vjFcxxMED96ttN
vEC8GvwbwoevRFro1Aeu8TB4jfCGVRqD5D4qV/7EKylrAtE9xZacqOb8WYRz3lpkilawZ2vNeelm
VWOHCHcUpEw//9BlN1jPxR+tVblqR6g+ly976c7ehLVo1+Gfi12w9JNmAY7oStRn+AuRXA3P4HFL
7x4xB7mAdWcYzZmY9WlDAa6zGoCHm8FqcMCYOKsrBg7EjQNgkrXuF7JXW0UgPJT7XIo9C4GjD6Sw
eFx7nD3nHAPNsERJen29Xa+chRTiXaLih1dvEAVxvcHoOdyTdMrr24SV6R7DbuAdzfSGXfC3Gvjq
jcw8Afqx6QmzcW58637lSybdz1Lu4/TVULnshKeY90UJgd61Z43c/QvmoTiDMqvi3qFg4gFs8jca
ShRn/wenyM/dQ94/zfeaTEf9jjLepoUDjvOmIpOQhxiqdgxnAMZ5U5EpZC7bIp7u2Hh6j/CIIBQs
LimgLFv+MyUZ5d1JSQYPSUJ4r+Oui90Xxd/bkkw3p/kukVeUZGOSDMAyUG2AtxJJ76KH9dM2RxZs
KigKGnNYkbNlnALZdyaDkmZ4sewgRN68JFeL6zU7TBESFCo/SugLhfOP+YBHH6WFX+DKZIRG6dkP
KaEnK7LYglruW/Vlwg3o6VdqTGbxrr+eOstF7AFyXhd3gAGO2dzdzW6WjWvu7ub0qkUuKHdWAwE2
Skaa1KwA/FF6c141+BTi7peV5dqypyrNVKlPl3eLRS81wsMkLp5TZAiKv8XmG7LrQCw9YomDxeTh
QY04ftnemVFleilGik9Wb++QvZct77KmRcNpG1T4d2FEZAIftVtE9O2pRpZyqNTVGxpGy5lzEyNW
drAUQRTmZwP9htbUPCBuT9Bs1YiOgrfiosLICOd6XAAKEEPgLOISXzPTzZtqw964CEU94jqFHVjp
g0RtnUEPmMncDWZF3+7s4UI+KvUDXBIKp/4OBT+STtco+2upnfotVAHuPZ27eh5vm9RdtQ5EZu/+
nrNnzceBc0cPrmjuffFJa+YtPbenJJhbLObrlhy04B/h84IP+aJt5G3abnt/0bZelu3satSWojKa
t5J7q4+XedIC1+eY2WNaYKeAfbfS12OB99u6a2IEWaEPdmAyGT6L1dBu1oLZi83ii+AEPXHWoz1j
Yl4m3yppbFOOBbIe5Ti3IUp5Ii4nOsSbnt2AUMQPtefkFjGSzrfV4So5+qnsYO3CnsPRbOnlwC50
tghMPeCa7i5cKjpiWmtqJ5021quwFLAdD0jxXIHdba4GexOhq5uMPHXv0fXAGsvTjRxvMAqyNfrc
ZrGmGdVcbpC9lIG2qdN/SmMqN9Snu0W49td+k7+NdhBineqxuaayt8LtyN/cGgN+dzkS2tzEba6I
u71Ve+icZ029gBsOFTa7K3AF7Yl2lxreiL7XrElXi9S3AeVhZTxAWFJDnntGGnfaPGBgRu2692ui
raaGoq6brGnBUZmpKFs6ax9PuJ2bo6cByvC3h9gY2C3D0TqjlTdp7kQFUD7yQjFDa41mQfZSm1FO
7uoGJnrsVcNDn9PX88yVutKd9WR4fciJAGFWXEs6ZE0URRdaO9aZUd951mKtFpf5lrK9o+DICrdI
leBNHyY1d0/Rls3g0sSKjni+EY36oBvINY11Yw1VBVQRpGkVXSdQcEkUU+DBXGNqI7v20xauCrc8
2p2HyrWvRps2ThIwwrSWKQthK35lpb95zMNsEpjray1IImlLeeNIhT+5s18QUuUvykPVpO11R2Zd
3iauHGsFjFvtcGHHTzPZ393pOJpNfYge170Sap+HC8hu1KeBBckK8tgNSNuOikvmZUYwo0Y+UQ0t
qM6TQL/lnNqlM8NS0wS2lOdBjVTjOT0pjH5W4fw5gRdfdAhFKx+i8gaYBwgNzIoAGXC1+dAEj5uG
8xxIqWpsDl5PnTYE2sTPy0Zv2nr5i/3xiqQgtiRGm7aMhD/lsYB53P3j5HnpjYvxl+esSIt9e7x4
/qf/dARQgFH+1zGqDFd5vvmXUyTlw/N937WFw43EFvvNIvP7vo3BM3oYU9KOSUdv923QHTShguFB
TaG878zwsmXbMBGFShCP/8y+bX2ml3n7uoUD9Bu9zNRa5UmpjgAxpdnkar4utWixO4wGerbFwGWZ
hUs1r1uLfJjNESmomwNN0Gxi1vPVQgPgJnAkK7CDL0YIoJfzWj3NJ017OzMlV8/MUaCm5vYAPWAy
G6qrfBetUym9layr6cEKpJHi5SO9Od/N0Qyyp5fJ1VKHzFBgILKyYuHvUGIR1J6MLMOvVkDFmcnp
Xyp9SefuwCuGWBwLOHGmYnZZcRo2UTXmk0NoV+xQq+KpRvBSOt81jZLCV64R36j2sgpe2ho+SK6Z
dV3EhErTu9HkfmTPVWw5S7ZTGaWrZrDM0PfMzJuVpnSWSwCj/eZppy/7CVnRklS05xnBp7t5tBql
uKkUnrHWE1/K5kFSGZA+l1erjaW4o5V9vZmu2kjaWaFHt9Oa0t5t7f5fFbWoqLlruBFUpNNY4/3t
mxSWFr3Tf/n3f6O6/r8EQHy8SU+e7/tNqgs81SbJge6pzm3y/SZF0c0iYcjYwH/gZ2F7ixkVr0y2
NRj4b4trS7Mt7nhdh9olcf/+ifYpw50W128vhE3t//Yu1ZYHJdUmIHSYP2rkvddKz4CvWdhbz+AI
qCDZDhfX+wRkK71estmABKUxmh2IhjL+EvSVyLZPgIzYcmB2x/N1lIzq21qw8tGcJppfg+PY2+wB
TXmUOsB3LZRJ98TozklIcBrg30Hq+TTEVMqjGGtBZBq1igCfqqdcwKnhNVTZATxwQMY6p2BJCzQD
6/YQIFbpKS3iaiLhyaZAvr2n39azZg5H7WrurW1UzeJ77X7FSeB2dD+DxgUGEcN4n0J2nzm4hFCt
86e45SXzOv2Sliyo4iC/le7J/J1ShqI9fpRC3JjCIkhvzOambqE5Kjx853kTRgsYkEbIaFhrSBhV
5bf78LALtkbEyCOw4VsDRY7Nb+nUk0A0HO35h6EWHh6hl1Mx+DyLjQ3urWS6G7yvevteRckPootF
CZyhHmVWW6ujc/VVLyjDgzSYULQYhLhupi3AGH+Bj2pV9Q2k8Zt0EuUlixoAxqStUF4sBsIJ3qj5
i91whxhdedlCAx9Rps9Lr0wPdSvM+fEuSgbbm3S4TOVGLvsJ4gIZd5Fb7SmL4HnJoXz/OL95Nu5m
u3oySCsiH40ZCU/wsvCc93Nato99Klf/+XEfHNxHy+tjHWPETt8G+YyPMkXYXHn0vKDBumnQjujM
DwPdfJwRBvywcGOB5U3uto0cTT26DYhho8JTZ70RVn31/GGa3JntolFClGnraafSPKtytDu+BTkr
0LmHMJmGNVyYMmfkWXFBCXQg5o2Mtx1qwh2oLWSi6cP8gTLa4g/dac8cNWpuOhzFi5bdr/VBABet
WYuy0sVKavQEvtHaGnVeCpBrbcnIm2UTF0AXhZ4AYCfRJG9OkjoN+CUfO9jTzQTS7RbQsrNuoExJ
PKEdfNw5E+dwA0eAXJI6iKSQCuwo1GgV4JmPH09JhtEDr0ilc7ysV9R1TTAp34gXo76JYHPrrBt6
Ksf5Tg7XMpgvDeCN0y4J+NBmNs97uMfuEXdNdzyG9dMEt6fCvYa6NCKZOS0HkkZcpyW8Exfygtx3
R8N8Pp/HZvGYrcg1bpYoFRb8frHK27XFTQLxjkcsV3Sb89LbKLzgzXV1hVBAGeFHwIkug32NMZI/
jcxsMNJmrpkpznwCA6LA3pH6+a+N6LXvpmtsEeAoWAz+DWjnX4/8YNpt/+Notc43ID2ftd7eP+X3
vYigIQkgydbYVcRgb/Yig1wi9iLhISJ2qe9AD9iTpNOU47eEC+LbvcjUCPAQ/TfIPqjS/sxeZEIt
Pum9Yb6IF62I58TaXZiMvKkYJ7q8ncoyvTe6ZdY82l8fPMHOF96oEIJXtfbeEH0p9E8bad6WF+48
CQNAg8ksVqZxa7YJtMoTHoKSSyRtf+e11s3UBgW6NSEZL+8RLiuEr2v546KKbFAjMKTpeAsYvHQr
q6nkzXVO4AImPy5t+H42UG/Mh6xTDvWbTau4TrubEPjeq9ECuZd2V/rhcRNCMmiVLWnnFlUAe2aB
hQXhDJCcVZROq3q1iObSMwn3GxBSXJfIpUTJwtF2R+564YDKsI7g664M194AjyEj1Ik4e5TSem5B
AuVpcTM315KT5866W9ui/ppNgiL1SyTMlIKBdm3jJxfgNQgtBxvI3dPuqYY7Uh8PEmWYefshG0g0
Q2k3gghF4Bs0pyxzTNmd9eaDDYEN6pD0Bv5TdndZ2bDo4AwlSmYt2uaegc575dcOXrntAB8te9sq
MLnPkeIk3fxOb2Z3xDW1IWdi2SW12Owf9q31YDSDAu2IP/fLub+q69GqV7sp7/FBVIlcMmK+sZ7Z
c8BMCK5gPY3Qyku86v191V8sGvzjEE/8bceMcFMZTB9XOKxkHgt4gCh3RrR5S4dd1cWu7xDvntTm
dE3bch4IQdwaAtK+LUxZdnyOOz6fvLO450NbD9ToftJDcEfq1BYVWH3ndEkJhcyMxXwhXU2KMM1b
M5qSPZipDtEkxlVoI56iCWexHC8ftbWvtmwcu1uQeZvJdXXLfov7CYeCBTa2an0fVJ6PF1rQnMUs
mp7W4YmER+E8e9rWjV0QCgAOCEXrANfoGM5cz5qbAO4OqZdp+Ez2Bty0IsLQsM1fyNr0amNySXGf
d+F2eRQEfolv2D7Irpu+4TStwQYQAEaTbxaBOc4lF2v1EZysW45A7DlwbDdersQQged4EvQg5CYw
48huJ8B9XZ9H0hUPo2dkYMRGPwi/HZfASawyPXNcA+qL1sff5FmgC08qZ2iOYctEQ63JY+c08zzG
nJWRFe1jTA7cjRTMcCBIPa0pkYWCfx68Y4JQ76wIh951HQ9zK7AiG5ZV176mZcXA1FFqCLnYpUfk
F/2h3NLdBeEu05Z9vfSsoHoyx2tu6yuGrDMoyE+f38x8wWq2r+1r3lX1RProLrSvlVG8j7c9AlRc
+3rChxlyOey6Qhdn2jDHBKTcbftcAyuoi67Otr8KxDNCMtaHMtUsNLY+LYtA8qYRNu2cO51qJCJU
5n1ivWbdWgjFS/fZD33cjS2WKiRnaTfjwvbVl43iZe196ux8eYG5Tu3QsZX69jrpY8mSdqXE09Hp
HHys1BZXpL0sY2Rofb5ZXO0T3w7t8MB6ZsfZpJdj3YP2bxPrNfTsTgUdH+ktXjtRwaRlewfJSqI1
r/hJHuOOrI6t0QOlAaxvWcj51vwnUq3hnzmrJ4oFpbnqGigkPNl3pxFWjjKW1pg1jpepT1MbYnfR
5umkZsEcctRrCM9GsOUHHkbwVAz4yLDZb7qCBb12xhNqhSQSKsJA9o1A1AVcMZXxJvgTzLqYivH/
GMk0C8xgnfo0Go5pYPKJVTHwPbAYFGrYbCZKysYuw505UgxiAjrrYBkBxpZX5tWyIfXzAiysmvYK
gxIaYjPM9BjT5ah2BYMbvI5fVZ+ut3DDjd5Wd1dqvDKdZaOyvW3WHFXEBrTIT3TkuznzEMEghDPM
5LZXgkAtgDFdxW6ht3jYYL53V1IzYjHVVruT1aBgaXcnq1CTXFlq2NECnqB+ZMKN8gFRa2pc6K7U
R6RPbi5uATo8wx10QzOgkbuGzmhhzuFm+HMAAWb1/1+qof/8Hcvyj1BWr3xe7/vPm3JebL4dRgXS
1V2mWXGFh6jAu/7sg37+RF9BtKt9Dog2flqkmZduinX6WFA0vAJs8dM/HR3aTlyi32mxjq/x+Np+
+pTzMe+hfGIwWf0HGnAUJyrI2XyZTb79XJL+gd4UWeEWdQ1jvLlMP7oQP3+Pr1f054/56Yt+fx2w
gdPE61M1XVZOkjB/5TrYio7nzullEI4F2Fq/YiqXdxlk0eoE5eSC0Jp8L837lctgMhWEj97JdADB
UamL+Yf/+Onw9q6Qj9W8BBT0p28F3uPbOwEPCip2Ti+vXydXwGAW4B3xeqi5wJlAKoaEFzxRF8pH
BPBXZgLoHvNeN350OVT8NGxdsBf/4yfEJ+sk+g9ZGItYspB9/vnJwVO+nx2yIXGbMc8+rJO6ibbU
kF5vvoubFsS1EJipgthCA339rL7veL8yLQg2Y8sAZv3BXaKLzYSb6FKnhWqg8IHlASP2dS0773JY
wO0g72K2fNg+uT9QKl/m7fE2wOY0xeeXpgX7EHxr4BPxxc3w4XJoTBmm4B+z5iLXDGAalOcKqI2k
8Yn+6Q3lZM0wbF22LBqnn18Ug+sBRx25G1+XuYDQlLENmUoL0yTW099wUVDP0/IhjukHCwipJJoi
Yzdw0ReFNGJDM/n0NHHvnz1TLIXkSFyuTu4bHQUD9xV16UXeMarOGQFbCMUyjN9SfsI0wPjhdDll
89XRUVzmtvLzAOxfWk6FjbUlFqEP6yg7imWpQoJ6gfNBXAeokuLWQLzyWxYLmRWSFej0OuBqR+P4
tey/uKoLRZDBl6RB9pR/x3UwYK0KHdGPFk00yBa65oucFWix6IJo5FThzaJAiD17tYQ9y+ag83Y/
3h20fUy2rAveOyi9kLjb1OQoys3fMTeQnbEicDz59q4/XhQSyti8L/RWYcmAAmJIFkwt+3VZO68i
NzFklmSDwvvjdWBq4CB0sdeBQxOkcHR6hmgW/oabBLsCJsYPlwxxV1LwXuSaAQEJC2yKK1WhHPwd
cAZrBlvnt6vBffdhdghjUIa85FpcOJjClyIYFaOrr4v9efeK2DVUXQcf+XA1NBv0RzVe5+HFba+A
GiZdek5WJvrZ33GvyJTYKkmJP1hCNaIXSWB8Xa0v7XKI/fXHnItfqj5F2DyK5pNpIULsyZy8zDqD
m9sSwhpSKEUm5++YFobCCV79BM3AOt8ESbrMtVOQWH7o/Pwr84HpoMOzOa3CWYw4rakX2iOiEID3
zVyg/NF+S6XFlgnBVvnhloqtEOHTF7qlfgyqOL/CwNoANPWHhxKdE6zGSfBC7xJhA86Gip+j9VtW
C6aaLZjMJ6umht0UiOJl3iV0lGG8KcBtwnjz9TWeV1QQV2zxXOzLH4oKA2MvhfbURc4HYUlqU2ri
HULA/G+5DiKbWRH1ycfroHLNWZe+FRuXiOSwhyg2GynNRNX6HWd2UTYAFn6CaIHsQeC80JoC6QLi
IoAmBWTytyCcnMpeiacfZgXlJ+oI5TIbRjACkFFpBBpxWvg9Rw8IF5KoqV+/Tm8SzsGitXaZiwX9
CdY4g//jRf4O1IK1goa7/XoA+aR/Rr9Bh6fz9Xpd5EURh2uJVHlU7awdv+VeES1DzBBPJgd3Ckn0
ymVWFtwr+tFg4LUOP35W5+2oFFn0xCyWyA9rBpNGdI4uFNICwhGmWBhkcmB/XdfOuw4mayQH9R82
mXEpP86/y7w9BKIFpgVzwsLj8zdMCyHCO0LIH2aFLsN5MWhii6/X+/DSMAvRF/lx0uwvnVGBQdAf
qq8r6OmRHbt2+tfqJeN7ZAHiNCKOmOwsv6edqrFO2j++KEKpiRmJ9G0PvsBKlI8VZbdpUj2qoHS/
4bYRl1kHMTtdTdlh6TNf9tX4EJxw9iGejgjYpgySc/w6vSiSJVGHXSbUxeT4iWH0rywjJpMMPtfX
q8G7/ri2CisgmtKvXxe70Yg5fPQ9+HraPnffBUBDTvfDtZVCXlTrF3k5mCPvrTvPvmVAvWRS6U7h
cWAUIXW/TPyPF4wWEnhSh0Ei/Q6AA6wEqg49xOPX6ZYL/Zau2uuOe6l1yFu/gN/SZxRdCHrxp2cW
aj5WK6Jtjl8Xeav83Jjtl5ZTKJ8m1ejpOqrCpgafv9DrAOQjIQGGaGWeZGf+ynWgjWSgnzidFXRf
cShGIiy+LrNWp176iQPQr1wN8tGNT7FAwHjIIF/R+L/rzPJ3POgPGZebpPOno4Arfd58JuH60QO+
yZZO//2NPOsPIcq7RwtR1+sLeBUwib//83uN11Fc9eZfv4mtjqN9/f2vb/P0Bbwb7Nt7+/bDKH1e
j9ePZOwdVWtfX+yrWdNVMq7SLzfjokjG2fitoka4Pp3wL76/vlOJ2h8b6s/Ga45nXwbpJ+O8N645
e5yr8TzNJl+wVc1OBwM+eMuxOXswZ5xNZsvZF6z5PhnsfTf6twz2pZugSvlkrPfI29ljeeUm/XSY
d1yts4fpJuP9+AtT8bPLJ/w44TySrWLTgDh7LPFZfRmUz9+e6pukUsCW70irZ4/UHxePybhInqvT
t/WxCXv2YN+m4N0n1/BjA/zswbrJevylPZ4ly9ObC4xPot8lwK2jpOTswa4Y5aFcf3YN39N/zh6p
kYhT3pfBJ0vGR/3U2WMNxouctYlVt2LMk8kISPju7Hb2eN3l4kt3Pc55d0WxLllAPp0o76HJ80cd
r4ukXLC/fDZR3sPCZw92vLP749lnF/Md1fbskbiGn0/9D0bEx+32cz3337VZtsV0bCTj58Xpe/pQ
mp79no5XT4x1MtTH3ufZQzH3NqnYmtfL59N5QfTVOy3z2cMd3xmObZ+8sfda2bNHYsX/4pTrzwqp
j2Sss8f6+nktkad+dhE/9O3PHu5unH3Jxl+q0xLxI4R/9lBuwlolVv3TZfGjoOLssa6SkltslqzL
09nxgWV79lhfP7Ey+8Kqn34yHT8wkc4e0FtmX1rlMwXP6Zv74Jtw9ljczUUp7umT5RdGzXuV3Nlj
NbnNRAmy/Pi2BHnnXUTx2UN9/cxO77ATntDZQ7H2ZhRVX+4+fV/v1ZdnDzYYp19apxXASZfl7IH+
qKlEEXD6eeEk8VaHffZwXpp98VgQT2Y87+y9+ujsoaKSa9hIqk9uLzHYOyr22YNRQE1e18QvzR8M
+E6BefaAXz+3q+XzSeHNu3tvqnD2YNfjp8/Qh+NAeMmCir3mgJ490KAcZ3P+99n0eN8dOHsop2QW
fmmUJ6UbR/T3TMvzhxKTozHOP/mkPkjZzx5qMBanFs7Pn13CD42FswdrcTNTTn32tui96UdON426
b6vKGYW22FEa6/HDpzPjQzf+7Ld1rOopcj7ZKT8grGcPddy+2qfr7kfe2tkDHREBsYN9UrWdkAbP
Hw344eb5BJg6YVz9jYE+Q1P/8Lg6xVi/eVd99mvvYWTxiMf583j9z/8PAAD//w==</cx:binary>
              </cx:geoCache>
            </cx:geography>
          </cx:layoutPr>
          <cx:valueColors>
            <cx:minColor>
              <a:srgbClr val="EBFBFF"/>
            </cx:minColor>
            <cx:midColor>
              <a:srgbClr val="4BC3F3"/>
            </cx:midColor>
            <cx:maxColor>
              <a:srgbClr val="005DA2"/>
            </cx:maxColor>
          </cx:valueColors>
          <cx:valueColorPositions count="3">
            <cx:minPosition>
              <cx:number val="0"/>
            </cx:minPosition>
            <cx:midPosition>
              <cx:number val="250"/>
            </cx:midPosition>
            <cx:maxPosition>
              <cx:number val="500"/>
            </cx:maxPosition>
          </cx:valueColorPositions>
        </cx:series>
      </cx:plotAreaRegion>
    </cx:plotArea>
    <cx:legend pos="b" align="ctr" overlay="0">
      <cx:spPr>
        <a:solidFill>
          <a:schemeClr val="bg1"/>
        </a:solidFill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800">
              <a:solidFill>
                <a:sysClr val="windowText" lastClr="000000"/>
              </a:solidFill>
              <a:latin typeface="TH SarabunPSK" panose="020B0500040200020003" pitchFamily="34" charset="-34"/>
              <a:ea typeface="TH SarabunPSK" panose="020B0500040200020003" pitchFamily="34" charset="-34"/>
              <a:cs typeface="TH SarabunPSK" panose="020B0500040200020003" pitchFamily="34" charset="-34"/>
            </a:defRPr>
          </a:pPr>
          <a:endParaRPr lang="th-TH" sz="1800" b="0" i="0" u="none" strike="noStrike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cx:txPr>
    </cx:legend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800">
                <a:solidFill>
                  <a:sysClr val="windowText" lastClr="000000"/>
                </a:solidFill>
                <a:latin typeface="TH SarabunPSK" panose="020B0500040200020003" pitchFamily="34" charset="-34"/>
                <a:ea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800" b="1" i="0" u="none" strike="noStrike" baseline="0">
                <a:solidFill>
                  <a:sysClr val="windowText" lastClr="000000"/>
                </a:solidFill>
                <a:effectLst/>
                <a:latin typeface="TH SarabunPSK" panose="020B0500040200020003" pitchFamily="34" charset="-34"/>
                <a:ea typeface="Calibri" panose="020F0502020204030204" pitchFamily="34" charset="0"/>
                <a:cs typeface="TH SarabunPSK" panose="020B0500040200020003" pitchFamily="34" charset="-34"/>
              </a:rPr>
              <a:t>สถิติเหตุเพลิงไหม้ ปี พ.ศ. 256</a:t>
            </a:r>
            <a:r>
              <a:rPr lang="en-US" sz="1800" b="1" i="0" u="none" strike="noStrike" baseline="0">
                <a:solidFill>
                  <a:sysClr val="windowText" lastClr="000000"/>
                </a:solidFill>
                <a:effectLst/>
                <a:latin typeface="TH SarabunPSK" panose="020B0500040200020003" pitchFamily="34" charset="-34"/>
                <a:ea typeface="Calibri" panose="020F0502020204030204" pitchFamily="34" charset="0"/>
                <a:cs typeface="TH SarabunPSK" panose="020B0500040200020003" pitchFamily="34" charset="-34"/>
              </a:rPr>
              <a:t>6</a:t>
            </a:r>
            <a:r>
              <a:rPr lang="th-TH" sz="1800" b="1" i="0" u="none" strike="noStrike" baseline="0">
                <a:solidFill>
                  <a:sysClr val="windowText" lastClr="000000"/>
                </a:solidFill>
                <a:effectLst/>
                <a:latin typeface="TH SarabunPSK" panose="020B0500040200020003" pitchFamily="34" charset="-34"/>
                <a:ea typeface="Calibri" panose="020F0502020204030204" pitchFamily="34" charset="0"/>
                <a:cs typeface="TH SarabunPSK" panose="020B0500040200020003" pitchFamily="34" charset="-34"/>
              </a:rPr>
              <a:t> </a:t>
            </a:r>
            <a:endParaRPr lang="th-TH" sz="1800" b="0" i="0" u="none" strike="noStrik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x:rich>
      </cx:tx>
    </cx:title>
    <cx:plotArea>
      <cx:plotAreaRegion>
        <cx:series layoutId="regionMap" uniqueId="{F3FEA234-EB94-49AD-BF85-71350070209A}">
          <cx:tx>
            <cx:txData>
              <cx:f/>
              <cx:v>จำนวนเหตุเพลิงไหม้ (ครั้ง)</cx:v>
            </cx:txData>
          </cx:tx>
          <cx:dataId val="0"/>
          <cx:layoutPr>
            <cx:regionLabelLayout val="bestFitOnly"/>
            <cx:geography cultureLanguage="th-TH" cultureRegion="TH" attribution="ขับเคลื่อนโดย Bing">
              <cx:geoCache provider="{E9337A44-BEBE-4D9F-B70C-5C5E7DAFC167}">
                <cx:binary>7H1ZbyTLdeZfubjPk7q5L4Klh4hcai+yyOLSLwmuue97Po08AsbjsedhRoIsCTDmyjAkSzBgC9IM
77/pnzJfFS+7m6wqdrNVFx7Rbja6q1hZJ09GfBnnO9+JjPiLq/b7V+HNRf5FG4Vx8f2r9gdfumWZ
fv+rr4or9ya6KL4XeVd5UiS35feukuir5PbWu7r56jq/aLzY+YpnOfGrK/ciL2/aL3/4F7Dm3CST
5Oqi9JL4sLrJu8VNUYVl8cxnWz/64uI68mLdK8rcuyr5H3z59u63b+/+5e3d37+9+/3bu5+v337z
9u6/fvnFTVx6ZXfcpTc/+PLxt7784qunxjcc+SKEr2V1jS9zwvcUmec0XhHY9R/uyy/CJHYePmbZ
78kaJ8gq9+7j+3PPLiJ8/bM8XPt3cX2d3xQFrnn9/3OmHl3g6sAfvb37h7d3d2iJt9/857d3P1u3
0Ndv73730E4/xgFfvqA5r5IqLlf95qALV2f45foM//Jg/jdvv4FJnOdXX37hFQm9P5wmqxY8Hqyb
/KvHOPjhXzz5BTrhyW8+gMrTHvvYR1suDZf/xzVGfrFuGbTPH/cLE5XVBJYXhA18KJKoCIoqPZzu
ARkv9WgXLLba2R8mtpp/BYD4q7d3//z2DlcH2OLFngcNWZUFhVck7f7PBihEmVdZWXmKiRc5tQsQ
m0b2h4ZN268AChi7/vEeBOsB7afrcWyvIYSTWU1W1Q0YSAqnijKLoPI4arzUo11Q2Gpnf2jYav4V
AAK04l/XYwOYBV6AWfzd27tfr+LpHULd3zz01p74haBKIi/J7wjEE34hsRhLZHFjrPhTnNyFl4/a
3B92PnqqV4CjD+6PFVVdkdQ9Y4dHGNEUdVeYkVaMRJS0h7M+cI+XOrYLL1vt7A8jW82/DlzcDysY
WQCKX63//fVDJ+1nWFF5VlNVeScDkRVF5DlJechqNgLQSz18BiNbTe0VJlvP8AqQglEDcQcwQe4G
jrKKQfuFicLLHKex4gY1kXlF40QR+cxjZLzUo12w2Gpnf5jYav4VAOIn6/QVV/eHt3c/feib/YwY
ioqxgJM3oSBxiqbyIujrYyh8ui+7QPDEwv66/4nhV9DxP36fpHzLJb5ejwe/f+iV/YBAVURFlAV+
YzxQBI2XJRHoeAyCz/NrFyCesbY/cDxzkj87oLzE4UctyL1AKbzv8S0A+ww1VeFZQQUl3SGMyDx0
E0ndYKw/+jRNc7enuxD3iYYftd0Lmu4l/fP/qXT6izU9Re6LF1DK9pzCyJIs8oIk7wIEhh1ek9SN
cedFXu3q/E0jn9vPj763rk1s2n4FWID+B3ns7u0dXoBzr26eh4CwZXhAFHlptUXlZZFlFXkj/kgy
kllppa8/jj8v9WgXFLbaedSrL7jrH31vjYat5l8BIH77bQa7KgAhR/n6oXv2gwaNlVlJElE7eSKK
yZKAjzT2IYo8xsSLnNoFiE0jj3r1T0LDpu1XAIWf3IeHtYb+9du7//td1FU0XuL5VVL6BA+SJkDO
EDZE0s/waRcedpnaHyp2neF1YOMPKx3jG0QMXOa+RQxFQuoqofefwkIWkLuy/HaRC458ulPPwOKJ
kb0C4ontVwAF8AcoWX94+w1CIkjlX9+XWPYbNxSFQ4FVUHaRSlGApiGwG2TiM3zbhYtdpvaHjl1n
eAUYAZOA5rkqy6+ZJl78aL8AUSWIGcoWmUOVFFFTuY1A8lKPdsFiq539YWKr+VcAiJ+tta4/rv9F
3vE/1/jYs/SlYKaOqD6MGVAgngQTzPLiWZ6/n+m1UbL/DA93YWSXqf3BZNcZXgdS7h5iy4/vRaP9
Dh2rmTuCJG3mJKIGKUOQkfQ+zkbQ2C/y6BlYbNrZKyY2zb8CQPzdeqz4xXc07U/hoEkIGjSL1R+M
Ck8GDVEVFRXi1lNQvMirXYjYNLI/OGzafgVYwHwezPzEvNW/fHuHv+AYe85EZCSomK/zLe/cjCEy
5gqvCixP4fBSx3YhYqud/YFiq/lXgItfrqeB3q3nfP36O0lIMERgoLhPRLcME5IA7iFv0s6XOrYL
F1vt7A8XW82/Alwgavx+nYSsJuo83LP7kTZlWUHpQ7uPG1sQIXMqNE7+26Hk4dwPE7g+3bFdiHhi
YX9YeGL4NaEA4tUqFV0Fjm/+2/r1rx46Zj+gwLMmsiYJW2iEwuEpAnmDRrxr7Je69lFYbDX4HaBk
63leAWjuw8h3k6gKnIQ5GjtJhqTiM+79x4/TkU93bBdGnljYHyieGH4FKADbRAD5p7d3/2PFPL/5
m3UR/Zs1C/1fIKL7HT1kRYCstaV2KmqaxGnCxiNIf4p3u8DxUZv7g8tHT/UKALQxwH/zX9aF1r+F
xrFf9AA8HM8p/E7NXEEtltsswH+2h7sQ9LzB/cHn+fO8Auz8bp3hrlX0Vd0NCe/X+4UMuAoSWnVz
sgb0MVYTtR1S6Uv92gWUrXb2h4+t5l8BLP5xHZN+sn4qGDEJRBYh6tf7RQamC0P34hB41n82ZDGZ
VVnoIBt89jN824WOXab2B5BdZ3gFGPnVGhQ/Xw8gK3Tg7X4BgsxXEFRu51P1kqBxsibsGEFe6t4u
jGy1sz+AbDX/CtDxYeTE+gu/RDl/v+hQEFk4VV3N6sCfzXR4lfxIgrwDHS91bxc6ttrZHzq2mn9N
6PjLdc0FWsn9IhR/XD/p9vP9IkXSQFiVbdU4Hvoau5o6+Dj9fdfqn+HdR4Gyy+Z3AJpdp/qzBxC5
iJ0vxu5N/NBz+5HWVAiumAi2+Qy+LLAiq/H3FTwMNdvhssIwmvx59H4MH++N7B8Q723/2SNgLZL8
fq27o4L/z+tJgyDjoFt7z19kZessIGQvqMdsTid9N3i8yK+PweJu09r+8bHlJK8AKL98EOK/fliU
CLhBL/1mXcT76Vpog9z29+sZIfho33o9gMIqyGKeVP0ljuNEGUnwt/Tl8ZiyX6d3oeszzrI/1H3G
yV8BGh+Gh5Xa8uOHSLKf8LWa0Mqp2uasIxSWNVHgdz4f9XFfdgHoydXsDxxPDL+ijr/776vnHlYz
m/95v92vopwj8dqm0iZhmrOqahvPZj+08ad69DEQPLKzfyg8Mv+aAIEZM+At/4qnHvYLCEVVOIHn
NwGB0YBVFZ5/ON3GjIFP9OijgPjQzncAiA/NvwJA4HL+dqWprRdKfOibPYUGlcMYIKLHn7IQTGfG
QxAbTzl8ui+7QPDEwv66/4nhV9Dx7wZiVCsxDPxoz33Py+hhLC/3wDSfQoAXMY+I2x0ePsWrXSjY
vLT9AWHT9ivAAoRStPf9sqmQ1H+zXyzIGhbv4NXNp+AwJWD1WPUGCF7kzi4QbBrZHwg2bb8CEADZ
/2etbSBJuJ9wv2dVQ2Ux6ksrSvhkMJAlDuvBrcq1j/PRl3q0Cwpb7ewPDVvNvwJA/G6tYWA8+NVa
YlzV2vY+L13B3CCgAlniE0xIKrIKbXMl2s9wahcsdpnaHzJ2neEVgAOEaB0yVs8qQCb8h4d7d0/U
UZIELKqxc1q6iLUlkWe8q+I/Hjde5NsudGwa2R8uNm2/AkT87/X48E+r9cxXmj+0BgDkD0gv9gwN
rByKWaRbEkwRU34EYSOKfJ5fu2DxjLX94eOZk7wCoAAWCCR//VB+RVz5454hImH1SE3duZaXhKxU
FKUNKeKlju3CyFY7+0PHVvOvABfQo4CLn9yv3rTeQAPMCqnpnh+FU0QIUdgbY1dqqqByzyrKjiV8
Ps/JXUh5xtr+8PLMSV4BajB8rDDybr+EhyVpvwOuqmB9QGy5ssFVseCTtNpT4WEUe5A2P9u1XXB5
3uD+EPP8eV4BaH67Hmp+tn/eCk6qoMS6ARE8MqdBDNuQOj7RkV2A+PDr++v+D62+gs7+3UOpA8IG
Lg309K8e7tT9ZCtYm0OF1LlJSSUZSzKo2rd5ysNJH4aHl/q1CwRb7ewPDVvN/9vDYveuTO/2zdIv
ygtjvePWBxszPf/puo2xL9iTr34rTG2Hy33yObz+wZdYUQHcAUFCwgMpEoocLOri71aaXNl8onAB
jv+ye5+wnSZvLooSe4Bhky9I7NihQ8CmPqvnM7/8orl5+ESWVFmU4I+q8iqmj8VJXrr3G4cBrRrL
cdj4hV8X6IukevhIQI0OuTUMspDv322TdpCEnZPE79ru2/dfxFV0kHhxWeDaV0+HpvfHbXWchwCc
Xl0ssBcbDuf+k8z2TYkvVwPN9MYyLWioB0Yycs9EQzHn0kSk6Xm1SM/7YevpaXOWsNQbFCSOJrxj
aqaY3/o+KXrSXmcjZZAKZMrp1Yw9cQXSzC65mBSHfKz7Z40z50vTVvUsp7ZH5ZP+uFq4NFHMYuGN
PZYGEYnPZcesrx1tnJ/3suFXw/CqdcdhNVBswun8RX6tnkg15TzDpQUpiDNuh/1QMi9d2g4LEkVE
vmjEUUHao0Ax2YLMRZqRjAh64hCRujT0iaOQaHDpjC9Fqpi2Q9UT0UgF3RdItfA6ytgEFySZ7VDG
8Wk8k4w6nwiz1Ke8QJiehCzxpozBH4jHilHNKo+G3EwwbavnSdibbmSqiq6cvel1zVtoFW162sVG
3Js9rzPeIpilx4xGnIVseReNZKbD8NgriB2O1FspmNgdUZNxUS2iiyAcsbehSCuZRI4Z9UTg9Yzg
fJ1hujXtHNHKeiNmZ4Krh1JJs1YPHLPXJVOUCX+y6k1uIhpolPQcraHZVuAQNHeOpoCReNUT/bFL
64OCmMxp7ZLQZDPSBKQRiRKfcexVM+1dEpuVxS8jg3MJc1oepabT0WYhjGNTCI/xBTntieubdjeS
Tgt0i0cyq0rN6A0jDouuJkkcEiEZxvxl6hLbcUitmWxqKpdtQNOA8s6RwBJWNYJ8mbcNzQJ9WIUC
ES6DETduB6He84EunBY3gXQkXEaVpRyG8rjtSNaeiiFtKhpJCy4YxSrt+5g40gK/ajmrUgZBregy
ibs3jr8M+eMKb5KJOlfnMrGPpHjMJAeZPY3ls/gkLhdcvUwmYX3h1CQ8YUKblLFL1LlkJR5hpDHT
0SzX8WHbMYSJbutGnxQVdS/kuZvRYNid9aMiIfjr9jSM9Li+KLUjXiNiPtQ6KuWmk8zLcmHPy9s2
mbkXWgpwJLo6z2+r9miSKZd2fM7yJ0xKY08mjUDZfBgGA1Wbe8GbyCN+pAftWOMOo1wvlEtfZIdo
DtbMrZQKzdSLp3FLwoB4ZsZeiZd1IQbE4Wl90944HGEaI+KIqpJCWuIMAeEH6WFJvavE5InUklFm
wmnNCI3gSh3w+nJZzdtpaxUpWbpkGVzlI5asLAzyUThQTe9KA05uSgronZfUJ3FKnTOW8CpxiTgo
aaLXVmaWuIpRdSQPfMKTEU/EieZRTTDzUaCn9PYQ/wQ6O+hIlAwU33BvmtQ4LMY+tQ1FIFpMXeHI
radLxxTOq9TwLZv2nK/brtkzhKcMqZTDRq8NRuYNeRGXenvenxeGlxJ2wk4YKzhIZ1pslRedro3U
hNhnspnTjnBGNZRGfLAUVBoNIzsk7old0njQd9RXSHKmUZclTD7OhUEFINpUWmj0Rj5WApLkenkb
DbPyLDjuPOJd9wY6y9XdBX9leMOYcOjaAw33hU2ramBVZpAQhrXUikihzs8FKw1G2hsjS4gaUpqe
sPjYSomYkFAmKalcnTfdAXeSFsQnKk9a3LDihK/JqL+Irt0BT2Szqilzi2M9oli5YecGs6zM0vBn
Tm9mx6JJe8MddMPEDI2j9qYjpUhSS7x0jewoHnVH2omi6j4JCXMTD+wByfS8I2lIbAz8lkqUtkKD
VLo4h5OC5YcEV8WNZAJkd+vTdLq/UHrKnfTUOx9Vk2YiJ2Q2482AiDPPLUy79EgdL7187HozbsgN
U3acDAShPlQmqtEfVMxZ7o213KY+rWgQTNswInx6lOCSWDUyQqGj/AyrMY4k7ogxk74kbOtasiEW
B/V5nxI5MaRjlZ8rgl6f48jax9ht8LajN9VJohDOs7xT1T/jm4lKa4GUPkkbgoVUiKeawlCxB7Li
GaliiDPV+HAjykeR9ipJu9xz3G/3JH339ofHSYS/650p3/9ytaXp+3fWTbIimsXTg1a86d1R73e3
XJGTd1tdPmE/9/ui7qBGz374It4E7VZbcRZoLysV9znehIoDVI31E6TbN514z0CeWP2AOmmYn4hV
sECgeNC0D5iTwq52H8IqjNiICEn9e+aE577wbKCAr2G3ANCZ98RJxcoHqxXhRSwCvNqq5KGxHnUn
eOVW4rSFN33g9WqezIe8qQxKtfClphpwalwQlSuvEWMbxuYIFwbztHKPCqU81hh2WSDUxo7kIGJn
t3KSB5TNNIf0eTiu1WimyBjbk3ohtojUlZsaVaDppeYKne7aqmzUqMDMsNfuUSRrQzVqqKNUhsT6
xw5T6a0XkcyWJpwNciFpJqcex5zrn2We4pi272TLVONUGmodM8pYv7roGm3pxBJlA3eZgXLxalQa
UuS3VFWPBd42WSWZx0mqt2qjZy0HZuJk52lTTFs3HrmZC/Ig1QuV52gpCQ5JBNCFUrpsuNyhjMvN
Q0w3pbbCkzzuJyzj6RXX01ryWVJHjlE3rGkL8cG/x5vtIfNc3RUcK2nYXQtKxHM3GFJlyMxYeOr5
rXrfpz7vzb6/wzTcXiw2gVMwFXg18e/9LSbwioLyroDURVqVcj64xZA6SQAO0gl5Pa34/T2GOw/J
icAha8EaudJL7jE8srlxk8G6KqqQejFRHpOVHt9krhiodRo5xaCvHPdAZBlOB7R0sUwvmj4Fi80b
DO9yXreWJ2gguq1y5In9RR8lB1rHjTNlVFaiA7ohH4iyf+LnyURqJB1P+hgsd5AW8rHIVOdSxXGG
7NsXrBektMr9y8qTQsKy9oTv/aHvSaDgcjBNasTpuOttUxJtjURiecHAxUWZ+Md9np9naku8sD1M
5MQzUFDPSMgIMhVb8apKgkzP7N4xU6dhccu4woEvCqWlSM6BtGKUbG+3Jt+UTU+6hJ3VoVIM0Co0
F5vzptE06se44D7uomlVM3gMqjHaoA3nthgmU67seo/avZjTxI4q0jFdOETthSp9JVxgpl80Luue
H+HOjhkayc0R44osyVsmJKpbdJYSilFpRm1vHzlxHS78oHHGQtGHIikaptFtv0NUlULeaJKQGTFp
xjBUihXbTJMiZoee3yQZUVPGD3Sl6hjTd5u0IqHWIIEIo8jwGJCrnm1bS3FzlahKG1FedKSBwzfp
qAwdCU0sgu22theacVCGVMhysDIpUqZhpFA+8EaCiBRCjpqSinZYHYSMPVN6NbvJGpEjYc7aY8eP
hdPGl6rAZJjuoosKfpBkLa8HacZTLhdHAl/NXVaaqlEqj5wYFKESAtozzaHWeIqeZu6BIqazuoj1
zlMjKmiSO43S+opPcyq5LD8oCjYiqqd5xBXys6QA5S2z6ySrShJr+bHDhhqpRKkgSZpLVitURxXv
V4Om8E3VQcbiRNw0VpQDVmwzympMjHaXllyrVbqSuznxu6YzOLU8z5NeoIJSLmO2O679hqWC5MhG
JibhzInK6b/HUfRdvfCBXGB7S3G1iTZ2suQw3/H5ERV1LfCV+4dOv97YhWCnyfejKTa+Y3kN0yZX
K/ZBa3k/mkrSail5DQIzdhsAlfmk0VRV8XSqthr/RNzrLxlM1/sCp4+VHjSFxKMdeA2r0K6WC/yQ
sWSs6MaVVFSDclJpKYH2ENlHCTuMmZHrGqw8rlTKa7OAywy5H7BuQ4V8GPcz0aUKqTFQ9KaamyHE
haxcJCetKQOq6qALCX/rXgcLCckM0iqTZYflBBRbx0+MG2HoHCnNcQxl4ZQZxpS6h6mVLpsb+VAp
jbQ3y2pkx1ZdEwfiSn+qEeXMKQiEjw4phMU6Z0pCqgs50lvtMli8ybmDql3yIfG4iiQz22n1RBaJ
xEyDQjXriXaWzWzlDAf0ypU6yqWbUrrhimFajXh2oHVHZafpnqqrVU7zXtFte1ZO5lHVmDiFJKQG
dJpgIZhv6omXjk3XGafHGTvnTFjsDP9avc2H7El8nZF6yEGQ4XRhAiKVmtnIdXQxJK0uXPGWCokq
Htsu6cexzjvIt8/VlmqnzGkjmK5PNIhnTUt5SVdFwmaTec7T8qhm9aA/zrxB1xKxJeYwO8wOIWpE
tX4MI/MoM90rBDSZlvMgtI5DjhyzOE5oTGXAL/FQPBHSgafQwHfJPG8PMvkoMrJswbdTvqXz5DBo
DXwh1pORKM8KipZrQisbiUZg5BDM+HYo3mRGQh3DNRctSSizCOjNkDFubkJbMKL+LKKh2enDY1uX
DxjakkVNbD3jBdq0VrLMpvnAWebZqeKQsrCHmT9mGWLdXPXqadVY7HAVojXCH6vO0mcteRJkQzGg
NNDeVK1ZmADPyD1NGKLqBfSV80CgpazX3CgdjQqeIooi/4wlUjvCREtoThX+LKdFOoxHtXdEi5KO
ygFSSod4tGGIZsCPOB6yitHUA6+KEPw0gpSePxcbwh/IPukjUo7LUzUlkVeSvpxFWTCoG5vUqzfg
uPU4okEyqcq5lIzy1Ah8S05JWt3kY88ZpJeyQNgD/7RUSKsQqdPjRL+p4kmjuHrrmm45U/lT/9Ri
EiNHRKdaIFNWIJKsUPFAY6ldGcpMKV2SqmY5OLCAbIoTWuUgHSjlbViSgE5EYqW3bj/ocyg6ughR
iZ8YYj7IKhojRBp+Rk+dcgRNqtIzV1csZO1lP3BndmFM+KsQab4M4aG3uMPgvJwpMU+SoDEUF8lw
1MWWXyKLZ48EmfgOaQ1VcSdh5nKG2LQDpzzMxhVJdXkW2gtpqBrQZSZItpNkxGu6EtPosmxAJixx
JrKUTfSGOLo/tR3CDJmYMnp3etuQgFwzPrE9V4c5Zy7W+FjUm9OOBaeyPKiLzohJJpwzcGLS+1ZI
b0HX1FnIJCPcWEiO5JE/ZXTtuiioTZWhPw2nvE3thboIp9rQXdpUtsdrh5SUSCkJLr3LxIZCWBDp
IG2tVNS7iBQ1FJOhpuMsdkTcZTHoMisqSWiJ3lw4VxpSizpeqrPSGRVjGVrGeXLZtyNN54NDrVy5
UmO4SgpajVXnnBHIIKRLthQoV1y58RF2CZjbcjYO6XUyEFcaRewbwlAtyKEuDa8bcqjoAal12UKT
yIaiHwYEQ9lYNVTKTHwqBT3xLbcxnCO/HUnn18FpQNKrUrVqUxsI10lwFnGGIwwSzog9buwuq1Pn
qBn8Bx1YV34EScEugYiCeKgfEfq5BOv5Evv7vOq+pPTE8AekAIkQHuiFcALp4VGKJa0mWyNUq6ws
i4/qPyrLq5hAiYIRsjIVfOF9ioX9avBbQcPG7vwLUywkURspFtbSQYolsxBFJHjxmBWUXmJLqaKU
A6UNDZY2GrS4LBraLtUilnSRzt42Tms4bGKI8hghP+spf5sgzse0GTQGZ6bChA9O7UO2Xoq2UTZj
iUiDwCh1eSprBz6nF/7IUWe5MmQPI9JQCTpwbNitUXJ6wI3UcslFGA1wS7CtoQ34aXrV0BOBdB3N
FWdQmmpm4nXgiri/jIi6enIY6l79puotVx6y4RjRMTKS0OCIe8Wkeg4V1zQDo1umZjIKjNPE70iF
e+yNMvZwl/ejbsouETpbF/GO1AcIx/l1NHArotSz7LA4xLeiE45czjmCstKqAKJIQ9tQF21iqguB
M1udp/lQimh9zKAKJWLspAreDUPZMKfI+zD8yrx1yUQxSQuEXl29UVv98g0ToeqkntQ4bP5GE1F9
0sjURHkrZ1H5mqNellkeaZQDgTdcFc5zxGd1Bj2BOhatY8LeoBjBGwWGRwaB7ZA5ZS4zPbzluQkX
6l2REWkqHomEofNhTQtdJKeaIWa4iJBcFjQ79Ehl+QIqsrRrB6AWKUfKeWRExqq402lGZUmDwuJI
NiqRZjkoUViCbAkqCisEh8e26aHaEBOXXpbDlrSkx0+ohzorwrJmxtD5wRtGDTiPWdAoNGL0TmUF
hpwjtZ2iRISfWC/eoPPUlWPDkNRG2hFSJydIR3NDq/XsSuiGTGb2h3KmxwSyM36U8sQeONDI2UMl
NHL/KLWpEJGbeqCe14P8FH2J2DkswS7CcT+zSTdRCuSBBg2hoydWMbRJMxHNZqKNlFvRVEYoTyHR
twno4ayJKBPpNtFuO/2C1TvUnSxeMnrDxxWepOTCNtHPRLKWGaqI+PH1nqrE4GbdQU+Ojx3S6IZK
qnONJrQnQyMlaDSrdMil6er5PJj4s2hsk4uAIealYzT6ko9NVA8MG5J/jPpidZgr5LImV0v3kkst
foiX4EOEHYYKiQcimqClIhqjpavmKFG7o+x1w1jiMKAlAfHiTLUyQDTSQUADehBQe1LFVFgUEs0H
PGPZEw2/r1fER4e4cSAOFUPWA6rqN1eeVaP9NNQ8Byh0RFZoZtQkQ0KGC8dAf7vEVZGjUxQvQQtT
CIOjCAWg9TuQBOIY5zUzZlSzZYk7X6ECJViNsrRDewwXMp2vGs1afVlDuwUUXCgDdSxx9eBg4WkP
QgAPrpaKIdUWQ3o9tIeKM8ZtBq1hlo/FYt53OL7XzTfzKSIfviGCtsF9BocwVOt0ziEuR+NLLaci
SBY/kGYcP8B1Q6SNTZBK06MezfQkG9aKGZ5WOj8cUSLCLOnpjB9kRzZLwjco1U37ljYBBbG0uClK
WfPI5AcByilebvjjCEWyjJ81cxH0XJ3KaFYrMX0S6TxJR95VdZSO5EE171zCLZWbMBrXh+2b+tBH
UUNvreY6johzxrUoobEuaeQhj5vbJeUb+zQ9FAfpKAbE3+QBwV8tQNGmndqXsdFP5QFkDipOuqFy
ArpzIipzWSU4P1KY+BB1vbKe273OZoYUGFWK/ALymV4vFZFE1Zhrz0UiEtzawjJ3R8GRfyhzFMNU
hKIdGA2pRin1jWrkknYZ6dyyQgHx0A5odBVd8Z6etwYXEMFoC9IcCwbTGzbuIaRTEqpNfUHqGYo4
LCpn8aiYSy1NVNwM3si5AsnnZaskx6jfLyPTswIrcUkiAbctSQPStrQCI8PbgCiBHrA3Dkpio0jv
cQvi/shpmFI31IvGRL+U03Ia0xyD+VXfHodv0GeB3pHc8hbSWT4VT8tlNJcv+dPoKDpg9QKtEx5n
6YBLJ7U6SUQ4ZQpXqhYDFcOwGXRiesVVOvyI3/wHj7rnURD5ZY3DQo2cCH7yHI/6oBK0eurgp3ha
6UO1+1v69NjeB/SJ5aBQQhFnsYXSo+kzWCMFy8oqq93FJQXSzntNBc8yrpbHV8GR7nfMeE+f8MAS
ZnyxEK5lTcF8lxdUgTBBcJM+YR4RzPCgYqvpOI/pU5YlTJ/JbTmwu3kDXLKjJMRwQCVOV+btWaLo
xa0aWUG5kJqx6NNO8SnEghFVBJcoR8ltz+l6grkMt7xVGKLVjdSpJC6qW3va0TFSgjOttESJtFBC
bRHDS3Xkq1Z5levt1TjLQS7OvPrC17NliKzvIAd3GGSzzlCt3qzPInYYpLMTzBYwatGQp2BmpDA4
UDJMM2nfpP6kVEErPCT/8VGG2/DIZfR4rpQruqEVtAxohglB2oi9afUuNZvGQILom51I5nWqZ9TX
kzcRdBxyDBtvkkD3Dn2zlawA+jozcGSoB/iZ+ZgSoAciUVcF2nnO0ZSjwVL0Z8mowEwGjbhmG04T
GiXUbuhC9mddNQg9ncGElUSXcJ2xZMkNHUaWrVdCQ0oO9fCZDO6FpAmpJ3jG1AYbGdq6EON/x5BS
w0O7oRwXgOgN2nEvzgOLobAdLXnQyu6qHVT+STQNpmJiDvn+rOWXwdI+kBsi+A1JaxM6VmTBNZAc
x1DPoyn8d4h9YOuR1emrwFOWZHXabFYP7ANmIdmYuWGy+sIe4lA4rKRGl0zgJ16H3YR1RlAjxCGu
pnXPc/ayZAnKFkG2ug60jCfiVFpw6EKIGuQllIcURw6Cm5YEFgLwsC3RVPUY+gmFUofoOZQ4o4eY
TeCADmtseAkBSq4HaA94idZrQY7g8hBtaetibTRajs6wEaJt3T5YXA4RMHVmUV96UFPwKx3XpJrR
svPHYngZWDWS7YOIajbt/APFhuCT4Qv/j70vWXLc2rb7IkSgb6bnHPQkwSZJZuYEwUxmoe97/MD7
BIft0XsTjzzxF3oh741XJelaLzS2QqWUikmCAAmcvffqELMyZDM+ge3VIats/Yhn2SrBPkhygG0Z
GsrAM89xMIWN951BvPvFfvywDOUdHxoOIpzt0RFUL2bQ4zAOOAwAqYmc+w5iG6Y4Bf3SWfhU3fJD
KEj43HoAA3ITzQxfKukgEBQRKkF5otE+cWSnYLk52ijXPc1b2mv3qGFSK7nK8sZlDD+lL8kdgoLF
RLoKiVdZ7QnNXawdxPXG166k3TkgiV/aTAW3YNOlkswuUF+l1U5V1p9Wyeobi/cza0Q/kNZbYYt5
vF8J0Ux/gnDGylhx0YhBFjRINTQdmCyo7oPwuWDX1hcZ3XYjoO5LX5VANDAmfnvSIaap2PqIa4oH
ecXB+5R7FHoWRQwNwhDveJ6NiTPaKMa1F7udGX0CvaQYpPDuLeUBydIZdZPOdHwvNQhYcLrtr6JI
u6OCT0ynhjPWHyU6LBFsykzwXiPEcPFgh91ujcxUerZAMiNWpZ4SH3J9tsusMyVcDfxTqq5DxcLs
VXiTBytfhks3/FCWwW/HGgtZx6ayocB5Jvp36UTp3JTIGu4XuIEB8gbD/1np/B/fIvh/+/bb/O//
x+1D/pOX+P2Gf9ZQGTfDhjECUYWolpjxf/IS4CnA/2KnFKANv2F54d4ElyGqKoCNb9ziZw3F3zfB
NLYKzADV/y/UUPh6/lBDocHlcdsJgd/urKluNfYXCWrU6vxUCVXv9M2rCIC6JBK5QRCEOnoQm8hM
ul0ioNNz12pjLWRPtjsPUG0SsqliDEhhtcMDB36lmLmT5qse6RpC76l62UG1F1s4yuf0CzjlBNQP
IKFh3mo20MoZNbsyl+YjucWyOcVQqpGhenaLyS9U3nemEplNeE+qg1KfUDmrFHVueQMokKoPVbvn
DZu6x7Ds89LKHEt9BNwIZaAV1GtDkoh0kSWwlL+jkpWjJ+yqsyzaitUcIv211B3B6jBAVl9Gs++y
Y7Vh7pIzqVQSaJWZ20C1ABc9aZyfg/UMwbZYiddcueK1Fs1BtIzhgKeuKEnd5HTXWif5ZRhYHqwO
JCWYAzhU9iLCMybRSq1m2i+LtzqlaCbvS3YAbXot0GhnrJtfGplEp1IJInO9ryRRGmJVKEb+6kTv
6SW+FNMeNWjaNwNLrXVlWPisiGRoCeQLdFlgoEOWKCzy0iDKyEtkoqw0EHk5uewk2RENQHRq9tsA
WNkrCd8Ezk8ZnilJgLsjPDkieGj9qL5iq6loivF12raRgJrWT3MH9pvUkqNHmCUxd0OCu0xuZWO7
2JkG49E1AhSVMrwQh/CRKffKxRtgj7DlRAehUdBpIh3UdLvhLbLFyRup8j7TaD1CWWmcpZMItaNa
vdalzuqR9RikNn7hHT/SeZ8rWP9eDIWERjC0EEIzvWGryhKKwb0XnWQ8RVd0F7w/R5ihxaf03uTQ
slomkSOm7dv0vilMcXLxKqSgZDcoJtQDDZSD0CXanK0vF413IWcgI6Sk/AGIBV1QXt+6mie1AYld
3i+ka9+KwaSxgWGyJeDkmjcs9Vnf0GX5gfFqaUzMcYDTOYgMSvUotmgRJ4dPg8WPFYbf1RFtop1Q
neNtVAxHS5nc2lY7Ks0TU0FlV+6M4aiiQmaO0INjqA5v6SnT31sM+S1mX0+/p5KVqO6jXR95RJbo
KIbu2n1VUNjRKWGefGj8yp+P4l5hN/msHZ9QcvKQ+UFM0KHGoS0i4plv6YDuwcDVvgbyIQeiH1+B
reOXyYfGN+TvYrIVEzC5uiRKAixNcDP8eTH5ZQ77pyLvv/9+DvvD9n7WEPDnGrKzofxTIBj6TQ0x
RAGJ23j/f2iIfpnDMJoJGLgUeO8kGbv3Sw3hUT4M6PdQQECL/5UaIkr/SimEm9Rg6hOhQBK/a8wv
NSQrS7lvhbJ3pEXysqWy6/XQqcDwqrcMZUGwy5EsiiVmTsntlYHqZUhW9J1emkxsgTa01Dlav6y6
M++qw8AHMh+E+kgCP6ahZ3FoesHPvpRPDTLs7FH1T4jqV4mMyq4Flz4y0TBLdGslwK5vUNMKkpGl
602ZjoN2VIrTHO1ynglAdqJd4o2tjS6sWbwuzYgyfomznV2L9HiOynN972S2Si1bUgh58H4fxRI7
Xz1orGif9uTLBtzXJYd0uUJ8+9AXnx+p9pB3LSQnWye50rAODNuYH1AQn0tUoZtEcd0ngN9hT0hI
ROfygsa5t6AvoY/5thDnR0sny/Bkw13Sx+BWxxi/vS7F+4T+diWed4Fa23AnH8UM8mneVx2PylAi
l/vcuQrmI9o2tQA3FYDu6eh+Nds4zVQlCQDeAbCbjDYfyE15aYnRQLsMyIjzQEWa0kpn80vHvPM1
KC6fBcUnx8Y9Zkjnij7exliDf64VqF+s6l4VTJetx80WsuZmhWmHCkAUsSuL24GKD0H5hvwzVyEt
B/5VR66unwZIoHs/CbieFR3VKmusgZbJvlgz0S+myNGBWq6T+fei8w3+IPdlu6ecgniwTbX3Zx0s
Fh14f//zbhD/8d3Q/q/frzsQx/x2kz/XHQ0LBe6EK266FQPt8s/edVs5EFgkyZuqBovLz3UHHCtC
LwH06Hihhhf9su7oAg/kBzdhVmQ856+sO8J3JPzvVDXwkuFOi5AnA2j6Dk76tXkd0jie1KYenKb5
fBWNS5kQ/TRNOO0GKnway6FOSHiqlbO8BP1izbgQeVeMqVK/aMajbpmw2TwI/pS75MFDr0jVk/Cp
L/RVA4Yk/shRsaeFLBOWBNqmO+BLkPadFOBHrR6S+RW/VIxHdJj1a6qc19e0eluqQ8ofjckvbgvV
T/opOiwUquHkKo/XNXoslB90NqSuodvRSqP8MuYVSWNW916RX7aHGnDp9+6aeLVxQkdJBvBPGSsF
XHNoCldHnhzB17NPtFxoBFM2hy/a+plb+WURLS2BpI3mF+GelyQPspO62P2uhcTn/LroNEpo7cbP
TrS5z3c19/awLm0+Kij6H6PEPqw0YqDuRrYAgP8CQmzlOklECwAC9BobdpQe1dGt4XWSAzW1i2sE
8Bg9cENaDuoUwWnQ2ugmEK0eUgKwFuLrtE87W3OW/XACrzUlTg/XjhsZDHY1kEP6cxEc4GJnEHTt
m+bn6CULm0/NL7xj9bXey5pJPYxYtI1B0UGN7WFOUcF+uZY0UvjawHxZmddhZSUgIKd9ebG2jlxH
w4sjSGtH8gHOfaXCGXCZIdAWkPtJji6dqpA+fEmXL8nPL3FQ2dCbfAH8CWtiRNsGVifxlIxOh2AM
Kq858fDLVFQLWXaa/b4FOEUS8K2JBTyl7iiXUgGIvle/NWdIp2BLg6nMIOkzfWvf5K+XYnY0vzCD
BJolOfcVyCuZJWH3cgtDAza7wDh2byjqVAXdAQf8zQuU9Sk5fAbPndiRjUTMJRNE5D0zzMJLuRd1
AMZODOwTxoR3De4bbbT4zIRe09Vam4M08pJhOOiBFTWYpHajnws0hXCo2kE02xAJJhSFllA4nJWD
Ntz62FqgGbFVN2oIp21HmH2liaWDFENdhHWsJ5wZA4OMA0wDueQ2E9i2VXRUd3RIfZeP5X2U9yNR
XShfjuGu9jtLeRfdcBd2zODNbADCMilUd3W3u+IsAR2sfkkMJCmJnHZXFEwj0WFtQ1uAne4QHyeo
aC6rhQ7hvIIIfAUuKXr1brh9cWbvG2ecQc5S0sTWzkvPQG+tGlGBWuk7wfBhrPooHe460tFLJDq3
59UmRU7D0R8sMQKFa2hU2/dYCDIvcVtzbAkgS5FoJ12MiLSYGdjNMIiOE+t2i6UT0HscHf1sr2q7
OEg8TIsVnZ0RH0xE9COUWQYPxnNhg6viCzs34TWEQWeIUSKJGoNYKROqvyoFoMxl1yQskja3kUwB
E1WwBm1MFooi6fcCttuQIgBXFDKPYjMtCStSHLPEJN7b4Q53UHfucpCTMiH25zHLwUfm5A1X/8wO
njeCnOkAOmIA+FTei93xyz0qJlYyX9oL76GjmJJmkXOFdQT04Dm1XOu86837DP7YIqu3evFDBkqF
Q2frWJl2aJUfDbw+R/EyrvtsoG39Gd9mr4vMzoplq4zpl3GIZIJTBgMUOFgD1wEUfAlcnRH5yqj6
UrzGd3X0e3OkiQvVdk7nkxNf9QMA4AnM1F4tiFMI9MkLZt8H6RWL/EcyWo2yn6BvA1JYS2DV6QxV
FdZoIHwycNg9iLN93ViA+QA0btKFH/gQ4amLFYJ+qT5hSCQpCER+p3g4gcj0zOaVef361mu0sVJf
aw+Pkv5gYupgtL2M3EqbcGB8YU4/1FNqQFBNNdAE8N2Vh04hWWEDQyYQFsEgQgzI2zO4+qSZ1rFb
9cD5fFSZzFIEolxEe2lBt9vLQqr+oZBbY0U5HaAHAKl/7d9FboMVsbKNFLBh9DnbG+EIqFN1KgZ5
XWJi4sP5Ie6qNx02Q6t5M0D+ObqjPHoQm0lpNc+H2rvdE9+2xVvcCcrA+CB5MHXVt9GEXW4721RL
ZAVWVuZVDJBmb48ZoRF2AzYVBvpvjGhtxyZq3Ezgc+kuhSVhNQfiSWNfDu3t3YwvlWeqQz0NwoLt
M73o95YWIi1PDeZ4GmJJfo9PxaUdg6YkvX3BT20+ocuDFFtoYFKMPqPP5HXd96eqYeJQY4c2DrcK
YEQk7XUiP/xTCiRKIv4E3qYDPoR54H20WnZ7lsnXqAKDDweSpW8Jx3CNdNFujZ0LVDCSAD4VZ/hu
tPwLaGTQ58RYgBnjFfwn+MrUxC5isYlJwr2BCkWdn3WznKnT7hcnY1tDaoowRk4CoFXCbdO7BLRl
eitB0Ba14+T7HwCQTDg9Yd+pccUuJAnwr7WqlOIdukC6pgSTPFFTa+jpdd1XtQsVj99hZyPKO/0e
mIcznsAeh74WUW8RaY5DVxW3AzkLIc1p++RWLz/B/U2LAAQpD9B641odBxO9zaAdNA+SKcPQKTux
ecJ+onaZE3YDJiG4UVtcxFiu93piZZZDLwnLgKHDP8S7UUj0zxmL560z7Gy1OpEYMR3CoNlFxybb
HXa1zX+A9jXxSfi8I8r4bCKMCD4I3TI/ipgKsuDvlv27Zcdd875v0om7Lv5Xurc/CSP6vejtd1v9
2bXrmq6raLVxG/LfIc4ar8oqbqgDTlfehodfunY4+rbUQEEzYCECGP2zawddu93PDUGUCjIH/1LX
vmWW/r5nF3Ro9JG+ANb2O3jh1559FApxWXhhcCBFC+Hn/2mDyeYePdAyGueMEw9x9wZz+0j7tDlw
jXFrO12kula9GJ1iCiVk0MIam2rZsSaJg3TOnTkTTIHvD4lgmItSndWle8pZwVpZDJZSu2/9M6xV
5lSsLic3OuEMWN05YKxp8db3HLwdmqfM3WVCETA4jYbyR70EtTqd8qUyu37rdtP0qiQKBE0zzM8S
OD3OhB8LHVd5l5vY0trxpcixYgjautdaEdIa3fDnus9gAYcaY+EU1vW8JVbzftXXj5FvQqJUgNLz
BnqaZoJIeYbqlUtWVnIRzIsKrvrNTGSoa28WMpb/EIYlrQVWPYexmS7ZLp8gdh5w8Y6C9vptNZL0
siRjr6jNt9/o74v0H3O1itNS1hATAp/kn8/VyG6EkALuP/wPBuzNDPgvhurfbu/n5Qk1BdwguEb/
ye38HKpxazxDlWVklvCgZH5zeSqbZgIztQzNA5QTv1yecA/CqIK7dv6TRvoLhND3/Sd+f33yAAsl
XJlYJaSNlfr1+lS6wsj4We8d0Ccf2m49ciVJd0NL1FNfES0YrYlOdua3kz2clM6GcRZNHZRhR6R4
iEKgPmZXfJRH8EDzTvT6IkAmArJGTP0a5qa2iZe8yYPkFL40bPqGmIQspQgsgVQtR8NNMDUhxmK1
cne2qptG4IixGxMyinXvxGS09P1sJYdSZLpdkeSwSblXa8CTFtqzVxACEFx0ZnZ7Xej+dX1VbQwJ
5mx9iy8Idn4N4Hl5KIyzBvIEWu7A6sd0E3+J7Y2ZAlpu6/v+NR/gRiTySVzQPvzwFwhAdrP4FPfl
qwqX/akzB5P3sH2e7iHNsNud7A03GfhagNZjHz36V3XfmEIQ44gCGTLeHxLRYIaHGn0lPoTpcPFk
hAmXLKYJugMeKoOrgjwBNsGSf0PX4ToDsZCsMOxCL0eOioG6ex5yGD/wl9LTYYUbE6YiWONUhqdl
gUFyICoa7dJU0Ns+BMaJhAO31+/rJy+/tIbTgcyH4rXytJoFSBHp74XhKzseeCObDgycQeEQBLaI
pkwxXpcsiUgL04+JwBIuo23QZm9nGDkgB4F4EYIxGI1Id1C4QE0ozgDsTCc4veHwK/QfK6Swo8Pj
q+EQ/BJTmXbjLup+KNBOJmjtOGfJ4B00C5XBkhPeEE6DAJgZ3h48k9RpQdJRos15dDXtDIhiaI9G
bCeLG0LcJlka17IQbIkOTw1G+F1868mUeCkra/c7UqUUz+mnCErw2RYvUWOFoPbgsagMU+QnZmy2
GYWOHEu0A9jGlgJKUl5XFwLo8SVXoEeLmAFJQElEqPbWnVK+5pbkZ6bxIRDgI9pdg+i0cjuMS2Ew
/0CbDcSARu4S8AGPtA5EZNziwqxb0sEbIvzg3idLvEjAkjlSF6SNIC8Nd5hZTe0Ku1LeknVxoLwN
LeMqBp2V++IlqbanJjtsBPJbqCO8bMe7+i69w65uCXZnGY8W+T0KxkrSvRlX4ZTe4gf6dsYHq2zF
t/RH+gMeVjCoHHjdLVECaROdRIfX+LYISNvA+4oC4HQyYRRuYUolE9Sp3ZsIOTC0q7UDcm2H/YG1
srcrgemzBWJN77AnDRNO9yOs665Gv6AwrM1iF40UmlWTfHFw0siuZGc75SQsLo4A5hll31kaXU+I
6WiYjoSSYK2pMZtIuQCrJ1u54M2pI9iaisq+w7Oq0DMyiBthys9kHLIMEabqRNBUXXCqQ8lymawa
/fnS2zPGlSYerSEeWIzj/RRd0ZKtA2cf1hzaXQioHPzT0ubYHCfuanAHI3c68YgBfBb3PMTIL4Vq
Vk+A7n1kzaZkZrz1gN4WMRk5jfcVAPjuqdV+w98b8ch3L+1ZN7UnxsS6tyIA/TUcPAoVVDjaaItR
vYEVBvO4yg7wIoEEwNQejV7a+Ppox750SyD/NMYzPCUp4RnPYn+xeIzLR9R0KKGHF92KwQ64NdQq
+EOy1c/eJjeCC8fYxTbD6ezxMQKKVGJwNdgFuKktfCrgJ7ET04tgitiIGOI3PGvPobiZjLYdE8zr
o/Kjj9weMOW0DJ5DZBMIzw4IBSxqGsmgeoalGRqniYBDXJD/8hVDdJwyjRlH9DjxTBc/g+oaAUMz
4R0MWkCAfB0j12U8VziUacQnApJhVknkxZfaexRvcOo8hpcxoRVindrzQXjgMofJu3qrS7Z9HYcq
tIcXzh4QpQLRd8dq/XVtjm1xLyVHHRBdo2Pm1Z1etQToXqs7xh34HdNNB4QZdXtsY1xaaoD6KKz2
sOyQEtG8rBEiTyhnGx5UrSudFNMIOCSnTLvOb+6y7iCMJu3IFZ8NvjkDYsLdqFoaH0Rv682bH8vO
+NHLb51MZUtcLbF5q44PCd/DZSCA/SSyxSj5yEOZwHt/xPYtvJYTkc+GU2hvCodQoVo+zBME1yXk
AycOwSmwJpUYIlNbY9wOq84mAuLtyuFecLJdVXPVfxgOKmR4xWO7WbC4nbHjLHk/B4bTWiksS/F+
TUnj3xoT8oaLdDF24kEa3HCFAyt8oMbU0CtWJuc3kAbbnF8jMcybUQYBtLxl5CYAnzpVDlh6X6fb
gSCPBf8dSAMzFOZwS3B1G4UaDk5oGfjHUtuwU6NkytCY73go5fH8vxvM7wYTGlXwIbhzpSQo0NL+
GXGD3Lv/A6Xu912HkC/473/sLn+3sZ/dpQrTkoYoTR6aIgXt28/uEvMisjchfcIu/FayayjQ+X7f
mHlr/ND8/hz+cGsSyH9VTcMLeVH6a5SNCGLoj+3lz49BhXj51/Yy12S1NEJxcIA2vnTnFHhUg/gT
qtvJoWtoc+uVM/AxqI3whwsqlegodnCuMq5/7bRX3QYQ3McM5bvRKaS0dfRQ7clcTBDMt+H8Mb2r
0M027y3w/9QaG7O+DCeV5m+apVlFe2iPiwwczwm9SWf5U/ci5Ludu4ecOaqtdKa+OupmutZLX7AU
mGigOIIM6kuciO6Gb6tj9IjVQx6b4WuhK+3URwt7ib/u4FsNBNWMS3RsaIR0lcgqaUO0MyMsw8II
Mw/pRLwCD4s606wGHdJOQMYcADQdaiqzWBgS8GCWAnECCcb0FcMe5DT7fjxC9/ORQ/QrWqsDpa90
hxtJR6YUnrh6MCl1GYNjqVxukCZlGUkvo3Q1oIaFV6RmebTbFEmTFZYfynjQUqsj2Fv4k279EfZM
B0TRehdBhkMGpaMrd9r8VRmsCPbjE/q8yS4kG3uP0MFcs6VdcX6vXWGw15blCQGNbqYJ0DG4wIi8
mOFi4qtDb1WgbYX3KwfxBEEz/Ntd5qbHEEEYL+GP6ax/ZaC4ZhOOpJGNl/4IMxL3scY+Prm6Js0Z
E0R5hIocr80zuBPspfACRCBOh6zw4tWSNbboTIGFR3nhxX1zDrlDU7IQLx/M2urghoXBA3yLPLjw
Oo9wMWSAU6d3ZEPAw8x7nGQtWkYVIHixPDHuNqnXpRFtw8D+Sq96aHG9EMho4sLX0i84Emf7ZvJq
jUzA7qS98YhTauP3CQx5SLw6yIMJr8YrHpkSW1lbGg0vveH33bFIzRWOF/iMLmji0GD1BqtLIJqc
zUNtvX2MQQbr6dKweOMnL13E4jsCh/ieNakNATBEYjryhwh5AcpwRzCfC2uXE+ZuPdnCy3gEfMCb
UJEiWVGmMxx1lcqCuKSgjBLR5UtwZJopvsBKZEUA61sqICGshDsHZycbHY2SemEVqlQtOgaHoavY
ZaEjrKSJMuujIyqF/svwwXxyujdW+1EyP7pTfzHgvZc3vz2modzs4O5b0YjsgZEICcBwOJVgvw9q
jBdhZMUTmgWzq0wY5uHeB5klywTcnfJhwbI2j3bkqe6Q2DDvP/VjbCXXob6OAvTLED83TPoSZrfh
QRmapVl7Y24rMjS+knooN6/KTNLZLE+egCZ5owHOuVmrkNYfvRSO/BgxJjB1w6UvXFVHnJDRNpML
BOqXNLe7oKcS2rfPvLE8EAqXHAQoVG+n+uRAnQWDDKkTJ0VuJq61SyNSb212YCEEheHsAeFgAZof
kUR51+9QMBfZGzYCs7wfouP2cQqjb00fApWh/wC/CvVzBjm+r9CHQlPnsT46NDzZc4SGQ0zQQS51
kJ9zyaNJ5GveYTWzYzkzQaxMcEdiNVqe4g38gYMKrhMhQBOhsMa1UFzCzhFyb85cpf6S6q/OHTs4
h2A+el12803zulyzBGEfIVsmhPoGuXFwXuIJyOIrm+MhOwrDB94ifIU2MMOiYCWFNa8U4XgjbHhK
fp9GgiYpjGwl9wQY/EpTDSChQYe7AqQGKFyrNJKdZdkVkNkANV+8sIbVKQqQYeNssumtEe1k8KYV
TP4CfKr2oX9Eiy9a2Fus856KtwBtbJaUV2y0m4JxW/LXzu8rC11LDd9Ddgp52jl9avJneR+7kxf3
THiWMLgOZhJSbjChDyruWQ8FINHP6Xt6VcdnG2MxTEjLUmhginvnyGfpDd504Q0ee8HU3JDmdgjb
ABgdaGA3ktnWbd6E29QaQUiiE+PP2Cq5VeRdNHuJQcZtkPeJqtJrFVNOgKvdlGEzqfh9s5hIGdD3
Yb7BCQNBk+mIdohaNXgJ9IOOEYD3X4M1AAqQ3J+hCTO7hPjT2ZYmuu2SgfaL9a8tky5SIJ7iye8t
8WQ42ibcayBJ3Y2v2Iwz0R6tIDJUYyoCdHxVc9ZC5cADptyJ75zVOXATFyEmIprB/0CfaO/UU6cR
GN7tCIqizKpE6Nilr0VAkCvMEw6+RopZMHIav509MNEMgacmJMuET/dRk9DOR/P3HuGYfUX+UM3J
Q2ZhO7WEGRsCETm8aagPrOMyaHpwGsiIBT7pVufkXD0iR75phrtRvEEuWvWCjAEoiScKHgXHoZrC
0R9o/SnvRVveA5kpaY1+PszeCggnLFyDIFQqC8FTrSeh4QVP0+5bGeszWfITqOj2Hp7BhOhnpAn0
o4mwykyAb5YieiXeI7BqBpQ1hJhAzDo1EdsRsUR4SRCVCsnw7COfASbYh/xjuEkW5BHhj/74Hb1r
EB4OaonMUE2+hfTEuafI0lwkCtyxiGPkxC5cE1BHNsAlxY9ddd95IywSu3iHr+KkBOE77224VXOo
DsVGZCcHwD3IZEAUiZnl+zllfEr1M3SYWwxn52ftpa920nHA21YkOw+1r+MQdson5CqQQJMfmnoE
0ROfUL45NwoMlsoHSK0vqcIMGF8wXigM+olAtrMbVC1KxAav/+xhK0WKlp/dk/uGeQmX5VxI75wz
q47SuCB07dxenC5IXpEfCnRrtWEPlP38vb1mrR3pBGI00Ek8jEoqRXmO46/M6t8LrKNf3WVzcMYe
vpIFoZP/XybOocf+LZ0D8acoy4hNlOGQE/4LMen//L6bA/BnBCX9IyjhX4lJf7u9nxMCAGQDAXeY
SSRe/o2oC/wHJKGaLmoCVF+/4s8YWhADJwuAhDHB/IYegv8O0Y4YNgwJyUZ/SUwq838Uk8LX8O1r
FEQMJdJmWPhFTJpESRfVFUx9hTlfBHTZ6A8JQnyxzqI3QRBqeYHh3YKr/YSlFr1pwnt84iE7brKn
PfRH/gCbkGQNp0zFjGo3jz6ogTpfkATkIgVI/YKXXtbuAixH6w3AnySin68tMfHkKzoiNgYyYnjU
5S3KGX7K8DDFDRu0+3cfP9kB2mHY6hVnSJyadTBElwxh1VYfLBCVdpiKJwsWfaQJQLIzK+g4SP4Z
IzFAtXOQx6+VJ+BdYJ5qGBoyF5b+jWga0SOWu9Fg/BMMrlMhR044D/ENnmv1Cc2NgGjuYY8IbCia
vFC4dxzJkbUqYvbovDx17S9gY9riaDnkoVoDm9aGOY3k3XVf4AaABlRPzA50l4FASE+Aofeu78LJ
zu/xB2DIo3ZteRsZQxNnKamDjPBvy2DPMrthsPOFbpUeZTjEC+AVbswEGMPhf0SspieID0Mw+crS
ChfZP4qpAaI0ifit/MnvwJtrOKWBGEd7w4Qeh8E1tbgFlqGjIgSS4LTAbJnXPdUGuS7I3GyPfcl2
7Q3Atxv70GpA8f8xHvqzuEPMpQ31ltdSjDHdLS+csWTCJovQkIylmngAmnueQpvXY56CmAAlFR1Y
Yi+XIWh58N4eRA2gsH3pGJqhOU9EcRVXPrejU30MBKyeE+8VvGrc0mYQg3xMgY9twce5ndoCbCyS
azxX/YaiCpUNxVPRbrw0HxlKbOmqZ70/8kgqGk0s4ZpbCr6MXCLNBIxWIYZzAmuPUJz+gDTlU15Z
TjfvjCf3xC8E7K1gppEnKZSTDlx1xRnspX0ASB/yFR56NWK8aCzea6yFMGCBE13ZI6kPgA4AGYTY
3LOO6lLAPaU3HMdTY1G+Hxz1DPAOcThq6TR3iMVgGoAyCjk8T7F0BppLl3o05XPSUeXIvfAantvh
84kEqh7QbhnP6mP2xAXmHTbBgYjMguaiMcBe8R5PVs+9zJrGjlM/lAJsBEcOXRXyLXbYdTyh0ksC
erPC1OwY6AAn33Aj9jdghMVZh3wfXL3KI4QTQv4/B4xARMKihnLw3/4R+/uH8vL7jf0sB7gNA2Lx
JASObneU/BUwkiVZELGm6yJuWP5/2TuT3Mb1fb+viAD7Zsqe6ntbmghWySYpUSJFimIzDAIEyDDI
DrKD4AV42c1bSj6sykHVqRPcizMNLqrKdlmySFMS+ft/W875P9UCBt8c7g9XakkyTOVPwEjXwIks
U9UlS1LFv3U5kGQ0wb8DRn86DL9fD45XU4/jm1mFxM+IcImK/dWhcCUF5/phWbbJRB2H+K3dIRbH
DO6glcPQ3vtTk0/PSR+CnYQYn1CYDjeLDvrbzI56f7jrjx8YfoT3Lj80fPz5tcrXP/788ZXKfbLv
9/n5nb/eZ/jOwEiW7vTl//FHJkFq+PPdEM7nH/+vgG0HvnL4//C5dF2GuUeY9wHBM/N3t58LjzCZ
kAAUuAg05xeis6TX+Hxx3DNvftYp90nOaAiGTlhEbQuv8XH7HpNFprv9erpzfR8mV27tKiNYpjmc
EMiS2QNRWB8aeMzPsWk9gopleaZ6SjqR02hM0AMYmlAhAD42kX71ZMBjE4gYu8T93TjhpTDe0Nu2
DtJVt3cJ9+QJwBjNbCv5z4lC/pmMot9XkVYJMDT9HFwoYNxtvINgt5PriuTAxnuvspHw7Yh49ZJ+
DN8Y/tTJVOne2sQrqVz4QLH8lF1+Njv0MRfzARBEUQsNVy6fL9vIfJLfoH+rL2AndiTBcdeD1OHa
007aKc085K/CG8JhFRCQ9RnJFwM2KLaMFY1HQJh7ts7tvgtgd13BTsM+CSS3nTxm5ih7kT0XDFmj
++m0dauPBxhLGia+pE0NCEbc72pMtAsgSqizTtWmj8s3Qf5QTK4kuKplgP0CM6Eww5KNlG0bX11c
c0ilI+WNneg+g2saMuA41bIn7AjKc8+lesUv4rkVnIU9VwhYuXtmZg8SSlalhAsI3yqAxWhIP2xm
CZeqo31f4FqO+m+svDSgOJ9KDru+uDC/+LiF2XU6fIxqw0OWC0M+xjtucmkXvItrPwbvP2uXuemS
77SutkMuTrXUxsXaOtVBs2229E3Q7cCdB9t5y5upCmCG73D+lf1cV9MhYAioRxEc9ADexhjPsTt+
3jzE0tUy4TkBgMBembIMlLfdtJjfRrclyaveXOEpOwmEIJHxdCrmOCVvo8xtMLePbl4510KMIqRJ
zYdilLuL4CC03gq/8K23G2NUFSwWHLvAEMg0ShQvIxhq3l/8ch6n68dSIe37UwkXeuNlaJU1doBd
lJ1FsqvcDKrSBIop/aKa1ILfX8L7V8w9DAeeMrhBJrdIWb/U1jcOxofyEZDWd5Gc9PNJRt7q85Pa
gfAF2T2+crA/V6uswjG/QaNE5taM0gJZ8pFGn9KgGEIErw5EbeosgufbakUs0NOwn7YyO4D/ggNb
stv1Xom82X3hTURJUE6sOREKYh89Xc4J5IAel/coXpkjXojqCJesQ7iPJ3r8xM2vVn49S0Nl0k/u
OjJPJ3suUwQCH683GUdfYMkhOYtpULeBiJaScMBiXIzlC98csgqQSjfPwfH0zN10KmpOoG9qUAWu
3sG98OzoTlSCR8SWzdiK9hMgEO/liCAZQmgI8YlfwL/2fXY5lFNgLSScg0EeVSSH9g6DBGM/pGVM
XmiUk508f1u8JfnisjN4WhRHEPe5sdWlSRzVPpM29y+QBUtMnpX7ckrPDpRPhP9V8DoUSzyaU6C8
xhzhk+XsojskAqGyrOdbdNEcWNDCMekM6iBn/tRW5hCWIMzAD4VZutViW198xtt4S9ho+lnhaRIC
XF8ok/FvbfR3kQYV8qh6b3SXA+J27nBfQSPO4v5Nyr9qkAF45Hk7Kk7EIXjWLA3KE75Ra/XixQDb
vU+3RG4+AJqal3cNpHTet5PjBjm94PECMiOSN3nJXnj3vUL8ZEjH0qk1M9AeYFSQGJC1WTo9TlBj
XxB7btR0rC4KnrrPRxvorBheUAKEnfrWl4q2Q/D4aMruSxmpIvjzKF9ovQdzSngWbRZeGmC8RV+6
IZBLz23Zl4xx3vuCGEkokZObq9DbAp+Z8Hbu0QwrO6/ZPCsbWpOz7+Juoxd1+2Z6dZ9bg5aRUTEl
tQi8yh1kugVaYW5Cde8WW3Rql5EpOevnZ1UgT7E73GpeMeWrtTyWx+pb0domIOE0vCLTvo7NIz95
IwNpEBv32kwM03UxBTIEzii2yTIZ4aOtSXLk1oFaDcgcwtrtg1htYZ9FCkKi1G/GxVQMRe7GrIoy
trPdMCFAqUO0+8Wg4F+Wd7TEd2bSuxP7aD18VL2gF0cPcQeQZXa4uiqS3xQiG4zscF2H5GGyIyzg
wjix+StEGNaGjR29hwTueJzxkEyyXSiH7bREH1Q4y6+KZ3N2YWo+ellQTB9r5WO7BZn6lMdoZ1yx
m1wgGkbDboqnbDvuxvxm5gkGlRyKMkhQ7xqCrSwkXj9kzp26N3m8RaBMlJl/8bpTgjViTmoUWmO2
mNg8tujIb/ob0U03JBBBE8YcDvpb6DAAr8NHn3/lxJOC76mD81DFw3Cx1Ul17oDmj37NGZSQDQ74
KBvJ4WuLshmyo3Z5U/UQRuqoV0ewJvyQ4bZAUC20TBfpHhE7Ue5ZT6dS3yUOPLtzxSo5SOx1okDM
U8Ue+SXS5zf9xCc5RHhNtcEBkTYvExzbF+TI8n0qZCD3wOjO8eTUib1+cTBJ0noGN58CJlvWoivK
aTyeE9GFdOfXADqOktAayXTbtMk73SztR165wgMD5AUOhHoWRBSKJ6qTbNUI8yoS3dsCCwav8bCh
2SVfVJE1Gv6pfu9VUTfpJqTPaQ/eBfygo3/fyKDEGDaJWIF2GcJjvv9/+Nh7f3z946vhdqyl5GSx
CP5+r4RUUfIKPWFCFxWwnsk6c/j8f/+xAvzx/YbUU12dNtc6uJPee3qYG5ajmLAt98gSbFgJqgCd
Nq+L2K+6Hr0HKCGqKUDHVAvQX+S+tEiVCHhT2VclzJL+Lyb+j7hQekrwUsu4lom8+EdM/H//3tFN
LDkiT77+L78vrIYYjj892M+FFfJOokaIESVi48+mbbpQgN6QWSqAZn8Kz+KuYHPU62oSSBw3/VxY
YZscFNoin7S/2T2na8B8fyXi/9hxGP7fcLa79OotOVOeAPUMII9VPdM4PTCrMlZqrBio2SIwwEY3
yKXeCk1ir84EaRTnGD8UF6GoIzdoFIctQUxRCpUtuzEE99BR5MtixBKAEq++XDaM+BlNa0X0uHv1
LiZdfHMM1BFf1DtciQVqbuj8m5uuWkrcNsa7JowMeromGs4Zv8vsy4JSN9YO2eZytNMVTIVDdoeI
xlK+uarg5bMyuq4qfI0bBXU3AYOAchPRe0XDsP6aPDdNZSeNfdyhnhzK6iy/30Bn7ubX0GIfN/pH
N3udkQ8yqaJZBasK4eGLPdOq11CQd+Oyt7+FkBkIIxFPFvtiP2gZVe+JmGczPKQ/ENPmTlCd15k7
XVkWFfvLc4o6VnK72andkPIZ6gRoJEIwnN8dfnQo94Oh7aNrWKISG5Nk0kf6h8r2B741X5m7ZgZz
ey0C+m2GSrx03EemFJJd+lLcNvpOhp/aCCXR+QRBD/Wa0lyTBrgi28ggdujMjyvulZBU7ktkChvG
pA1rZe7a6DpWJqdrqE04CvxazYqfRJkpHSMe5Q5oRJqoV+45IPzwsM3zS/RVSGZWKm7LSDsZHOad
T8Ch1/kYpSZ70TcQZiCHvE6IqyDAtZi+ADo75jpWEBvqboKXN1yccae1HYguukq2M2gTFwZDHMmc
DzeOrMtIaYlP8cS16qaW/U0zZjdO2dB25ey2z8LH/viYv2g+nKkVTjmQPrUKnst7EZTAi5DCnjCl
T0ufI3d8jXhkcWFOtppD+iXZVUVgTjRWieRzvcK+CFrxQyEYJRzu58uR5oGIlmTFMRekHLNypJt2
uXxAlAokUTXr/vPitVOSKr2h4CvzzJCMKHhdLpr94eFrMX4c8sSdy7haqDdkgb3uP1+nWzYx4iU1
aC/dfn3cZ7wC7CekcMG4RTyoTZ6M1+5y1YGPNXhDnB8MnYTU4PXzju9qFZGOUhOhahx5rV23j278
2PAC3MnDWpvX5liTpla9anevD75J/9dHthI13EEmnDFLMNWB1n0Q5EsI67GEnOctRkyWagW9JwTo
4WR/KOBD7jDT9RVCksVj00w6rrjpy8lW7Ijsl+KcdBTj64inkVTXmzp5yQEPqtwRgUxLrp6Jx2gJ
X3ykCNDTjDGjZBWi4qOoDcMUQXkjVm0TiPCeFcWQfjqkooqLT91VZpxX7G86azMVg+UEpcSbAgi/
TmbeRK2HzNXr5O3tOkEcOm1HPyJZqRoYGVPz6qNXiYZsVp780tdjF4fj23KpEVOX+lk9N01qHF0Q
UmjA5nTfXkblJyiqyJCKiIjZEDJrrYH2yqt2sdsxvzvXzh7LSzThYUfiaD1/BhBf6wTph90vkMzN
1NxVlFnHZBmHFbJuChGwPhN6i43UVXlirx6zciySctCNayxYc/FNwZfLCx0yuF2IKPZIwZRXL3LP
992q8nhtQP/7oEJLIfVubw8IOoU1ZebFvKCojloV3/o1bOysM3hJjW/jMoWxXrfzLkBtnrnPy4l6
tnObBvy8ONM9loPB9xB00/BRXyDwM/6Fvg5DAqAolBzpBgM0qv8TuR4SPUIWAGBpg2JO+E8gsb/P
CX95vJ9zwuCrglSzfswDvwKwTAkSoWEi4jvzz34QdooIMMYABbZsuOnnnAAACxcHhfddsPf3qtaG
JIff5gQaUEB4oSQ1lXHpN8HelWyWQhYr6I7OTiJxdLPHx2ntIb6TyhDBA8HU0FDk8q6LICXpNvPW
WwZ8H2zyHEMtg6+AaPZzRGIozzOMnAan9dLWvsmaH+u2RHGCWyauMH9lvovl29dH+Jtk0JW7XyOi
8ebk+dXOy2/9bnQl4iH+wB0urJsv/kHHmwciP5XYg9KPZ7gFWGRfR8fle0q/z3Vd0gia2yKDyrFF
cSjmAQ1pXxl4GeaqIUkcLS2rmnESMKajs9ZGlRoU1K9EyQR3AvI0cky8fqNN8L1mzmUQZLRkpCPL
alxtri/jm3up3i8R4jcJhlzvnGs8JcWMEAd+y+PBQFq/zy+RLOHf9vh4vIQmKb+Jyw6SSIEepe68
sibtCf3Rc5XmnR0j0hXz8/FgIQB0jyo++c6x1gh484V7wRxPnLcPpJLvjogxHB/sdw7+fZMCGVHw
Y9p/k45UsrLOhf0vjuf4yRufQt65AOZI02hsQ5zOOCD67o5IO4vykkDL8WOU2qL+ZrHwkugMdgQ1
FKxlqc8fAHgn61Qdrqj1xJhE76DOxrrmPtdAbeaijMk0I/rYSYsTwq/rDZ97lHzroFTbCLp0BPxa
X90hdeEwxJFrhKPZwul13SsmA2CohGzz6rW35VPYC8SLFn5BYoFGeLINzBwUWqQXE8SMryu5zKhi
qN04kY+qjKv0M3PJFl5Zz/EPw8l9Tv4EkxvjlFsVq+uI5ParE/UJR5cQcxscMKf0xGtQUfL4bBLX
8MOLu6U1Tj1gcS5qU3Cx61SA6WTWVUPlcY0kwMMHiexVud3cBWpvX/Naem87pCzXRaWt25JtUhfS
UNLX2zRMhaS53g41lPIrngwHsN6yg5avk9Bx3LwEx6DuWYtIxUgAkrug3rJHMfK2dl8RysDzdLOF
NPEIs/Bl2R+knSmP1TA6jKTgiY3iCiIrLts0+tazKAdSWcbV6CEDa/v55DEpvMWTCIu3bpG/LwA2
a7+0Fsej/4xVsvgw62P1tqnuspEe3seUpSadvaj9PiC/XAOoAz3K8IakE9u2WlsoTq/RpH6PIylQ
hk2r+bSF6VVJgdddvBvmmvSEgNy1p2Z/w18yWEPQukuBfcTUTbpBvqfzlPYwNCKSLTMvvR/73XNp
SpMBHCNlN31r7nMSZ5ORQhi0c1d8eaqOc9hL3ZqqvpCEhKaJYb6Wy8D4NHFTEqQJOoHZX9nKie1k
hnP3OsV7vAdF4gRiFZRZNe4Ln2y0OAqfn7d54qVzK1/JleMQwyaTwCbY6tBGSvJDkB73uYw14oPp
Rcpa56tRttgbUv+OJudukTBP0y3vvW9G59XfEj7EyPqwmYZppK97YJ/bV4vuapwChheBFUfs3Xt7
EHjbJPaNGFGFlt/ny6VwjET0F4HunvKY3XW/JWQO+d29p1BG9ONFrHlXQD2v3Knv5e7Cc76zgtJ+
ziQHQ8hgFq+SSfxujh8PcKtPPPwOeeccLFKaHqb9fCBpIrHRqbsdoMv2eKpkGoHNsUWYnufUawox
SySRiB1JNCUqQfl8HTocdDY+Ds5NHPBQAhH0uNvIDEMCnwicGiChats0M0cgpI7XjvZR6jNL9hsC
U7tN/6miECt88umGENj10+GBuvVtn7I8McdD6IA6IecAPn7IRVVPQMaAfTri0LIGn7tZftmEGYl/
o8TLCQRzym0LLwE21X7qb485rP9ZNWeP0hdvwRlE0iEeUB1L1oT48iwbP0x+l7y202+3BzfSWLSq
j4ZNBrxVH6p6EF4S+npjJWmehl+mgwjjdTY43LPC/wL0A8icU5O1Ba3a9p+kBNhDGgPeh4X2ETN8
IRUgyWvNE3sflaTUJzbS0efhfqixfWW7qwILghgUa8rMGeSaO23nPM4GITFO3NgtHiZsLovHzel8
XkfHjGcbDaSXMWuDSOUL0/xmILukRQCJeBWw57wdbOXppG+x+GHBYbFSZ39rNHFugxZN9NtFf47F
LfVGvvavue77XIe/XaVGV8RPS1nmPwV/EFlhxvg3DL9/meh+f6SfEx34DPnnNLvgolUZzn56MNj0
T7YdUOYnpQ7yg4yKQK3Byytz08+Jjrzan+F/2DP+hsMXV8dfJzqkZjIJYsy3CpIubv9FYfXI0k7u
1eYZHh72AYf4gzprHasDTJJ9ep/6DxwIr3gskAaehgf42hNQh0Mp2Ej/uhurcnNfCO+Vuk+OgQnF
WI6fVJBHPWLebpwREWNFfGS6aj7MkbjrdqJHog/3gJxM9M97EvBXhO02ceY7OVgNJ0LAIDRHpLev
snOyv7GReXa+rYYvITTFXXYWAJTOXP24n7i7rchZ/3jMhod+zDRf8UGxZugAXna5eR7tg9o7OGAr
nbxX9e6VG9KqfG4kelylQ4OvDNsHkrbfL4thO3zLFeGPi00TDmhr92ZhLEAAjTPjXb1G7Vne6hGs
JBw+ybRo0WRH8atZ17rP6La6xn7vgj2xj6RKU6RlT3s67ia411DbzCSE+vmK31R2LhumULfe6cQh
gUnjFeU0u9f8+4K9bsmE1nYX+EUp1GSXA5TFpyd7DTW14vaaopzcE6cisX6tSw4NotnLM4qffpUH
ScU2Lzg5rtiJB03bfd3NEiCrVbeT3NRT3m4r8wGoxFGG3bYqT0i8uCR+NfFU1NBt0OTE1DoMAnSo
pRcXsunu6tZKAEVTZsVYjSzq1Zlyg0vuSgeN4reL3exfeJCBrDGK5g3wVnrQEr96uv0qqX37G3iS
y7L9uBamFgQxTzMjew4x7l6nMk0XRHTjH98BMYbXoBw3pArtyzdrBkFG7CqUOp5PohLtBtXA9w1l
447El4waEYyqlTA0vBDyKPlkSlV3/9VMJGAJFxiBj1o1q6Mmko6cMkm0n7aYVkcM+9GtJKS4Tb06
LZeaehk1PBeEQ1wbgUyq81NT7bT3C12lFCcJ9hYXgfvqg6dTWnQsTySmpbDfldiQDQlUAifjIn+8
6auwfEWNvfT2TNlQSzLoALmqlKRdpwnVLVE95vpGbxqfEUE9qFiZanQaUfp0gvjRiIcf3x2DmR1L
OXIK9z69Tx9HIs2aqJVjx6S+NCw+tdFlJV83yOy7t5RsF3Jyu1Eo5mHqMuOKA6lWjxEGD2wXSonG
QQpM7M2KOjg2CIvlJktmhA6BP0FHceHGxqhJfWF/N8mn31xnJoI875pHui1Mnx5yk3iRMuXb9082
Z+0bGl4oLjy6X9QVBBBhJ2FB/jjm4igmAK6JBGEFN/fYNUv3SfrwiItjCUl4kK7B0Ri9PonhGVLe
UTiWZC7RU6uRnDnCUEgRvDBBsIzjdyzilH2TFporRd/P4ENp+8/2cFrbfytx//W//z+WwyPG4roB
0aBICnVi//iqRnQFKTP/9h//G9EY6eb/9UdI5P/j8vbnh/x5eSM6hlwZ9F3fq1b/dHkTdaJwh77V
H30hv17eJGWImDHNwWHIRemXyxtx5lSqcUEeWtX+ztUNjOOvVzdjIFBEFGjI1gYh9a9Xt0SKW1Gg
wjhE1/jeBaI6Vmc3JJgk0NrC+PbFev0qThFhXRyW+RdiJ1bHj3rEcBWfcM4OTYHKot/LU23+erdi
z+UHcEaDXazHLK6h2takAOQb0M3C3lkTdYWZtho39u2kRTtjI51ZuBG85GITeAd9uGy6rwoSQ7bV
IJmoM2P/lbL428szIUSMOrG+PeHx59cZrW9TY32ZkL7+CLH2pJzhOc/hG4JgJZDArR7OlEdqRHLq
3PuE0yFaMkznmOBHROFFZXQgSXXEFLypvcukGQn+I7xMGaXzB16ac+krD9zF5lYAMOAB/dvDuXLm
3XReSg1rDD1Bs8VwbfPMHbDLFQhG/IQ7uc2OS2NOfDmxg29J0GAMjqApQ2OxHIeCr0QqmRglCCx8
cza5R8miooFOqAnJGMc7jvvrXVuj2OvYZvyF+nrKEZ03XF2c2LDv5icES1cOTXBCcnrYFz26Kih8
LuUoKb2qDTPzgOHnuCNTndQb+YrY2OlyR8kjQ8Rf0rgspR9UlETCy0eili7lfFWy6MZ5Bn2uuf1Y
usyJ1lFKIBN9wQvEzjumEJt1P/VqfUfPJ4eCRc4HflQBIuR5m/g3rijavgBZ7z4IkQclI1GDcclv
4cmEWV9FzZOECCu6CusSeqvzFL/Uz8lZFrz3DGXQy8BWeCYWVGnesF9krjvViaRjXfNNOpsOLnFN
HA/i4eS1pCn7xnUAINm7Nq6EYI/ab7Qc+Pivm5tGsuOUoIvqwIeaVfADfwpkgJG/d1OFAA46TmCH
ML6OaIC70H9Hce4Cb449HZq8JFfcpXA2vceocBSjSkz9ClM+6elIJhs3IRYC6GJF6KV+W93A3lJF
sxGyEMRWjYvCyx6BUs2uMlq82seUKOF1KnB6tMQbctHF53g3g+wqOWJDOKC0YjBQLu9lM7mlM+2m
+y+drI7Ma2nfu03uY5E+PNp4zoOYRVEOCZ2lCPvHmjI1bqF8tnKPPasfrl57jBZxoCsL7mB0+E9Q
tjdkQZKfdh8/O1eErhHKXXLMvf71TUC8h44G9UMzyaHZck86vstRfPFypCOx/W1o7UrFHZqUfbmr
2Lj3JGnTjrl88S/GYwNar7iIm+yW6BJCC7AM7YxyYfpptjrStUVmo29JoBQlLIVXLY6oWL7HNiYk
QkCOeIm+F3Scs0Eds8htMKeOZXHd3jHKuCZL4CflYegpWAvycJI0F59LmcABxXpPLDd3u3XuPoEx
MGgNi8AMldfLUTzieABPZiVyRbg4v9tUz6nmlNqeF7Q24Y4zbu424CxOt9nq8uI1gxw7kkChjrJQ
s97JM9BtoiU2d5i81i1uYbfJ9zK9LyN2RebPpYsgZ9gago869bgTO8+joq3fQrAZX8Nuyq8RtcIM
bbbKRE94H78E33VTzNFwiB/wtCRFv1Cq1CLXePtGbGXnVA9U+RdOl4hYsT3jHKsRj/dCVHI2hWZk
JNxoZ/IvnYQkbmIUqjHeJ8E/n2/IFTlVkZDgVPfwfDvJq8HSZ7mJ4ZVPN1cPQ0oB+HJ9s3XDjwsP
bibWR+aK/Czr7uSMxNuMAl7kFFiPkdq5jFs6z+FlUXECJE1oNsQnqFNL4vIwASg1OHsZKPfdEFRq
UXxeaS87uZA9l2CcPQ5u2wZnFKqLQYmMzMkrXC0/iKuGAp197TRLDMPT8v3hCWFJ+g7wcj7GArW/
bOGGyPwDZMtNpEnXOTPXcWVEZyWSZ+OpOs0mx08rzCktxissRGLi9/Mn59TaHhsoe8lnkWe7Zx3+
axwayBtjWOKS4zUELgwWp3+k8EAxj4fqf/3hpPpv37mc//nXcei3h/xlHJKoYTN/kDQI3n9Z7Q+b
R1PPSIZI5E8CeqglybAYocj1YmD68zg0gBNDUh9Z+pb5d+YhfcANfudvfj8Wv85Dpn5srtdarkI3
QcVGmpY5hbUBn8SRXzhjjdXUjummjL1CFJxn7KrdFLqxnw+u2uPh/YLN+dRKtkulrHrQbKrRGJs4
DYUCdtadRKHS0bmNu6XL2skmKKRCv3sbJwZscxYo+VIOmFB26qFdXN+q2N49Se+KZ9hJC97J4kha
Y38VuOTb0iNShCXbxhUE1XSZ3FVCtbMB7YcHkjEsN1EFBl59h9jr6Z28hsKgdgOjVbAxDJB+luzW
pBBiv0FD2BLnsymKEMIgKnQ0yxmHQF6axwfRNucOesCc7RKoVjGQIXlGlTC5xyut9QUas9gZbjbK
0U7fSvfNzbh5CTNiJ0cFjm2nked4sdWKY6jbd0Yt4h2sscklik/4i1HRzK8o0wXKrRPbpUpGI0RN
obKFkqvWWlFIye94cbErVw/gXSHoCRmqFu2es2H3ZJ1cwd1K5/gkBhYfCZKhMefu4PUS7GUSGOcH
5tnn4okcVggA11F1gx60SMukux/TzEM4kORzVtqZCB2c522VPoKL6mqbqxpkrK7r6PYm+F0Ad4b8
ndMtqHFIZkJbzpGRFOanAQqquOLWRFxipk5H/oMHsQ1YnzTvqrZHHmSbt1GtjghGcG5cX2mlZYZ7
pV7OaVFxwSrIb7yiVWDk7rD/UmsMSPQakS32oe+sZ8ideJnoO2miHZlhpHLfRhBSt3JIEisXabo8
6bshCUzf8agHNCoxJeT2i7WkWylTfRdjZsfK4B24WZRCw2drGgkIxyGrAnMSag9X2vAv9fqSPUZA
oFEGsSByg10ZKhlmDJTeNaQfWCIjOYbnY+cll6Cx5hYamGDzw0v3UrYzEek5eOGAmFSrm3e10NVo
8QIJ0W1I8NCb1TUU5EWxz8th+yRLumh7GtPNATgoN1a5GuG6A1sfSog7W3lXPx7Ti7i779OxHCW0
1Cdvwg7MhZCKGFugMpPPUgmMFVmEN2jkOZYGcHkSk7qWcVm8WeALcffiujAvmZkERE4nIwuyk0o6
WLuS19b2pjn05XYmIfH3mXaZispCxTFYb3ImRvdJlI91flOIOqi9RNyKUaGioL+bu7sO3Jcf8qSM
yupLePptuzKT8bDZXt9cesjdlDTKI+MT97wZu8cRxoo6Nz09Fe1KInaLtmZDWxpWjqJxQufPMRTn
W/1EMK6KHt6kvghp8cAwaE4XyeNsKG/TTC874kpeq5avEAT3RC+LOA0NLZm3ZUBIr/g+iI1Q6lqS
i7fvaS7o+VHwqHPVp8KCRN0XuhxweQ+2oHCeROLl4JbxxCiYShHrgKELm5bpFn9/EbUHFUGpT4sP
mgtICHTwC47ZiFmVRz/yruqQkKrIhr4QVH/E+wfiotQupHlmvedcyFV5kEpDFAwpXd/HI8TotFa/
DkL5cXm56ms0kq2wYw4U33owMnlVOg7MB1xCVgRKORtZn13Ej/RTcywQJQE3lr+xYF2rBDks0hqy
whWP706GR+DRBIp8EJ8RqQeXd9CqGhLUiSXCKFzwf9txRxdeqx8Qa73yTlULalbRRZ7aUkNNiD2q
mZYUP0/0aSnAA1J2jjYd3fpPvYfRPrTQzRCF/M2aub49fnYkhjkU8dnstsnyM1FdA5YJt4wWovXG
0je9LaP7y6X9I/jXXPLD0jdUy6OoYCbQ//lc8u9/YDT/+T/+/X8QOPqXoWQoqP/18X4OJRqaDbo7
CBqVJAOU5BcKAniE8jsM4KY+3PITo9F1Raa5VVbAkUiK+nUo0aAzdFEC3BkigKW/M5RI9HP8dSoZ
IoUt4B5Mgpr4W+1c1rJ3D4GpJFX9h3dcvhKvRfSG2qEjOnxRvtcjshO+EEPdN6zqXFD9ySUS6YKz
8d9O4g68dsYymVz25IYQ3BW/0JLeb05en/SRVVO+CbLspDoSeYVWj4RGj8E2lZytd+tbvaOuDhXE
FSc5LY2VLX7ksf+MCGkiBcp5rtu1wZUKokP9InmwTAIA7T1mWPTZ5K+FtIWgO4eau0S3r0sZZYAt
F0JLNgqVPt+OB30KYrMWR/fIoDNE4GTCuWRhYLlDLXNmMsGH7bvmVl0uuxE6M1vZGEPGoPLdbjum
FecgT8FoiIvQNTuZkEqqzl4oUWIu2W09tdp30jdG6o6TIwRAniyHfiST6/bxC8YhARIAF0KLRjLM
zvomzLkGDwoY9kSYUuDnxR/qJXyy40xTHgEtwqQDHbLspg/Zy5c/ZKjqqh+bjkGoIiBEjNYlm+i3
IO/DBxyspxI8Y+eZR0N9x6ITXX89rg71SsCKhYfrxr6SuGqXiruZb+hHyOY3pzhF7dtju8m5krvC
KgIPxlvhBMRoobd8g/l1AWXKNalWlCgoBP+fEFOM62KWa29D78l3WcFzVFKwbszopci5GIxlQi7m
m/scVw27C7/rGSnyZDie0ytCrYrZXv7cwHPgAzzdXb+b4fCbxwSNTJDM4trfSoSRRemynKckoRL6
cl/z2HfTpsdumY7FXf2BXzJKqG3dy1vGo9wxNVeHg3d0Y2ECO1HdHaThnSivFbb/ZgsLczsY4yGW
iXliNBj77PmJzNAHVn+7Iiwgc4dKDgl/C7H1EOJgNypPYTVTnesYG0Ohexxe9DhUXYzvPiqalY9w
dyjIQD+4zuZKTWJpbK9ie3MdWW8Sfe/SxsAZVzzZmWopYw0b3hGRwTuA5Jrg9vV0W/9I9sjpNOzQ
nF0euCnEJx/orQjcHcyXip/Prh9usjh0noFByO0eO91EWX1LnSmrUJoqHJWkR0/D4gmA4qfptOjX
h0c2cG/U1AA3XcMVFqhgNZTC00nCYI+wRnrLeZkkIyH1S1yYrQPnb34lFHJQEFH4j4e9SnyaboGE
Uqd8K4fle4Q/5WrPe4QKrLXPAFnIxfdNACLpEcxmfvX6+b6HGVGQWA+K9XmPj44gANtXOcZKuMmo
siF7zS3Pmf8ISKECfrBfUU+oGYKYoBRJkpARipPG6rIQsq3wlBo0DTjqR+WcdvUF5y3NA86rnJN+
1UflPHEeswySBPn5AJWS0kbCVL/cXOZ3zC+907tH+jIynnn4vtfNEb0s9UwxzPZHEoJf/gWYFhXW
Y9XyBtaD6yxP4d4gHxHGJv4L8Rpir1FCD0g9Qmb02tDKvNFWAJ6exeG+IBHfXGlCHKo06lm7adJl
PK6Dbup3MK6zjlmZp9Pl7MGgDLoqQPQE/4e9M9d1HNvS9LuU3QJIiqNRDmdS83gkOcQZRZEaOYiD
VUDb5Tfa6sFqo4BGo41bb1OP0t8+eW9lROZFVaXdF5GhPINCoihq77X+9Q9wuYsPKPHbc41lxhu8
nyuRAXI8aA7W4YrhHdfDHWVUEp8gSB8xKT7BDmOpneofibJSTvMkNewoaMba1yOC4x3D5yW/5DKn
+zmeyDjBXXXQQQvOuLQiE85K2rrwjUlVXPonTlKSukdq+rZfSkjwhHbNxfgcL6npY634mhSdpRlO
U+butjaFBk9DZkdhZdkFxalLd+Q9IpHW2Pl3h2A5OM044aG5EV+Lv3+5hWjB7xU0PC2BwOfAcs/I
omr+nP/8GFCsITu3cJ1FWBpkLNxAFe49CAzSKyX0bMfPxM0KvGtVAOKgFVPakrdrwDl8y/bVXPUw
BBahdGwN94iCOTqFx3L+drM7AHTFm33OBak5cU1mqDqa2YFnujjo8r346hJg5g7tWXwNb96tPJyQ
A3FvhqjinlPxL05MOMW/Fz8Vj0bOhxs8mbOKLywHCTKwLj2ik/kDZq/fP/2+41++++V+4kmqb10S
9BXGkX/RLonvJKy2sJrgr/j6x1uSPb6VT79qncQ9OF+cO3GmhQpKnHXEg9/f/eUn4j7i3/zyG/Hd
r/dUE9yjRxJEZ8SdtzhtxyXWyxd7jF7DNXi19xCOOF+zJHzfnv78f/GdzUT2+1v9EQ4WFsi2Ixn4
IZN31MPo7t1L4zEvXRmjpsPHaaQiG27QDTNc5/bsPqtXgLeXaiaeQJxaUgN4IjJ/eFTx5Ba34unF
15C2fZ1zbPGWiTP7+cLg+89f//J/cf9ffntyIhZE/v5y5OIg0T1wKx5WPIl4KniR/DQAhfx+ceI5
eUHidf1yz19e8ztZCEj0WxuVguPYc69dJkjQHu5YWRmXUVbY58552e97PqSEYTmf6Do/W4AEsM90
ikq28TG7iossHE7scUwEybUPjo/wUng9CTmm7YQljnbEmXjD4UgNtTbqRRA2/KWYNgO/uocInTl7
Ge1Q4j8PdKvehrgQwGHgWxtmr0TjpeHwCx9r1MLndMoZUsFnYEGrciHUT5gJWOfpcUebTMjftbKx
2HOSF5z1yGayy++c7HOsvwiQeMlLbU8hBtDs+Qu4e9kCBhatF/k96Hk5Hh6WrgVphejoLn47aVYI
MSTFMfoAtxW/wIUPvXFhY9AM+EExF98PiCFXyduZMJt+U9EL3vzU8prG71F4Jn4BA0wKL7yos3fx
a5OUl69VahNlkqGCXLVBsSBvx4IOBxlixtkRiTS89uE25nnFvEAEfpNuKCSKsIsnjeJdRMDNE6oi
DziLjzsSv0NB95qC0NvSuIyGX9QSQR9fe7ywtUCx7CcM6O9VSnNQ/qF3hPfAQSjh+XAS8lopfMwk
m/By7OAcUwhDnL1q167t5IWbK3Az+QzU40fEovt8PT1Z2/J1jcQjeqSu5033Ruzt0fvSkSf26xkb
dfv1tYmEJuXGaSsOhKWTAwPl0ZfOO7eDk/ACPp1TNbxd4bNdY6eecSXEGYgVUTPnIP3EnQ4FcEb5
gQoEYA56Aj38NUi8E28GnfNC36RjfXJK/W4pDIT7vUFi5SC6TxD/4iTWTrHgiZkH3GN1fHPRq9qY
5vTKFIO3zEk8K0JBe/Qh4fldeA3SO+yb076Y8C5Jto5Gtvkww3rNzmVf7gwduhXIwQ1Wo/E5zR4+
15wOwyFUx3hpXw5WnHz7aaMQfcCowSYBn1BylJQx8KHul1Fibc4KtBm7JQQTFcmWTvmI3JMDrFfA
NAO4hRg1Cg4HAhH+wF3wHiCM0dMJ5lxTw6n2pfjn5fHi38g1jW+Eo1nsLPcpXj9wHg/gqWca8uyI
7+gEvgaDu3hVwohs1h66nPsUISse77xMeS7sIxdViw4f7Yyr7R9vPZOnfTrAlXoCnoqNtFuP0Cg/
Vrn7WAFDhFVwxejRhvkq2cYnXFiSwi5ctWckwgWF1ISBlngJKqNQGUJrcNqpoyoPOMWfX1bmPfh4
7kF0jI87QtIBstMvCB7leWJ8YG20kPfp5vEmYd+jqoEs+zkn4x7jfTQbSQf+GfaAD/tG7GDtWoi0
VkYTYQOHljtO4AOREucXd79PY2M/FOOZv8ED35oTYaAmgjOJ0BQ5uv/W2OK/fM8p/ut3DMn/ZH7x
O2wAG7mfHuxXbAASIhkfqoK92jcC8AM2gHLkx2iSX7EBQ8U4GtoHIw1oGkAXv/I3dOtbcIJYBUxJ
/0P0RE39a4Y/MuoVMkSFskUYEv04sMjLeyU3gsBxTsAAmB7UBHfOu6Pd7ptF/sXI/uhesH6bDMLn
vh5G0uHmsV3M5HbqKjgJ45UibSiRW/R3tOzUwLka3+e096fq/WEBChZYA5Fm72EfhO0vuR2Pxp88
tXvw1GmKen7B3kkq7XA0ZLo3ui2au2/e/GvJiNjNZn01eraflrl4HJmoYCxCesVA+rjA8TZlkhpI
Le6j9iS0luDnZy9HR3YznHZ1n+UxgnqAY1pB8YdGzXlDzgnJ/+i1H3I+e2pR80mn+iH7kCOHlXfA
WBooG8wRXR7180ogJDevdnB7h/chMk/S9TWy6PLA7t0OI2zRg+EqYms+0tDbBDvh0J8ZJIaiEaTF
bkcJsoaHs57N8FZWlUCXDupG7v3bkvq/e70xEh4DEiCXiIDJd+LhYDf2UBzlfqWiRWPw4Ov9xSYh
xE33/cWv1um+Pb5RDEu0Qbxqmq8n2PrzAzw+N0dXOJ2DZCOyJK4vMj09K/BtM8gsu356ehsodIiM
RWij7wYcNBJhsDpOjRFixsZlbLxmXa1o/ju4EXQVqs/yLwpUVJPaBUPZJNLY7EzFvhGRN8RwZZuY
eHjTR1+feMYh/B/TaqTs4Grl9ZwlxT2X/hOaYQ+EdBVbazclvbCTt3fy/LD/aWoEFvBVC7LWw8sg
0mRqw2YMBp5uieZk7k9mn/baRfUH2VFsMevrVEq9pltlIP6JPdT8B6lq8ztNYOnD2of9lwY3ThYm
HaNV3B86DjpddGDHkjeIM8GPHzvlPDtyb1E5m7ZgEd4i2cGk4Dg3gmSmWjZVI8ZFRXRE8kmu3y0i
xhDnAWdY+l3ltSh6xOt0pjCZbMbY1dVZLMqXEZwiKWCmjtC2wp00f0snrOiVPCqyKWYFtrH+QBm5
WHw0DOELLBQpRYbM3wc4o4fp54lDMuxR8YEC+L0hCAeAZeBXu2QyggCJ/osJHz+7FmFNdyOPrdY3
kSKCSEME2m2ZxgywiCB/0cldrfG2+EF8wpS/Lwbp6jHrMjatXHGOQ+/isu0WQeFstwUl3pm4e0K1
ffOF3W5BienlAuFmv/VVKiSkt/GTFoC67+Q7N8YLJOfNCpuITLINRYF3XpxJrG4n8qbiACivwP8F
2aFYUA4C8n8+J7E+IjyyCDhEqs7MQ+Q5Kdn/2+kFMQUHg/0LVACLhAkEPYg1R8/Nc1MF5tttpVKU
iMq02BxXgo6Lm20N/fI+4c7Jd6rD2XHLUY2U+KUyPHxDUJBNxC12ZrgXw9JUkMFaX/hT/G1//IbP
Cb8SxEO4gpYQPf5b++N/+45Q+F9isv/P//Cd1MUuCY//H3+3UTKE/+lRf9goDRlWpQGHH+z7p8m+
ivBSl8QvoVz+BKLDNzDZEXlQ9rCfHRx0whTgOsokd5uS/oes8TC6/ysY+o8H/hsHBzO3jNsxMVBm
Ur3uChO5EBz5iKGmZ+xOSxZ0Pn6D1al3BrP7uKJZf0dyuGu+zPItWVxezcTbtT74imO8X7Zg1AM4
fsfpfUyegoPsxB7ph+3NdnHznwwYeG1At28QKbcj8MRF/kpS9eTyCrQ+LEAZ0Tk6bzvJIaSBkScP
2nxBgmt9awUtQA4lbI28R5Avriu80Mg5Rp/HXP4xsXr3Qc/7wmY7WoP8PiaTDMYeX1Vgcp9r0prR
8EF52+D77cAtmBCFTRMyg0IObW2FfVmMAVO9OZMJMbFJrCUybFmb7Fna01a3k2x/DNnohCZBQLQw
gpILnB27wIdS91NoNwHkOMU5WOvMQYidBhOgXrByiGuW5t2WDevsYFocRyX6NZzXLj63MMariz8r
8d3UhcGyYAUFN1xFh6eRsaYjujJjJ5xFnaoEEnosuzqOWFPMOzF8Qo4ZZkGRufhlDtZGxOL6bUVq
rbHNlE6zLHg+SW++uz0j6w3koYB+KsQVGqrSG0pViNKP0e0NQH7Bm3PR7Vb9ao6742CaPQOtxoOv
t4IZ+bhzPQaofLw2W8DaioHfuohU8hrST+XuDdaD9Yc2VxkYbFD8w1OfYhIOD3vJNjDMXFjjzaiU
PXhUaECeM0RtWeEdgUhs/WG3ZnzChmsiEqmbQ1GCJuMliEUh1Frv4aWR4KbCt8A2XAmauBswWN9m
2eFkOgMAj925n0NOuNjKoto1TuGybegAamlkcM2whdyBukHKZwKrLif5AftZFVUbaoinm5FV64Mh
Yep0BDnPHDYsYXR9kezQvdy9ayD2PkErG/UaVLPy5qKteFI6GSzk50kJIdSGlzXCQtcWo882SINy
5JpKiPkfMWMvs7VWw0Gfqq/1LUhQoLlZ7wM/50s9DzEiBLUdoptIVvAos3m3xQVFeWWidBpVHzcq
A1Kqu5nyUWaB9PQY1IsK59NA0Yll2BnnQA2HwP68aC0mAeWGhOcSFNjuLQw8YpwqqWxu4V3xZFFe
Nte3EkK+vFPyoE7jrga0rnP0Oe7a4Dqj51pdiWR2fWnTHR7xc6aT3E6VcAZbZrQ1QbWKZpf4D/S7
yZi3Li1w7g8U8OJLqJECsqFQOgJVlGSIUwN7GIaQ2YwNhUkdmQ7t57eOBRXKBOMW2z6O0YW+F57K
RfkuwsZ00nZXgTrrC+LJcNabGkEbN+9kLVnkmh3HanQMomBpziMNml7UZqR0Zy8tupJoMElm9fiG
i8WnEjK0B2NaK5R8TMMIHFZ9LX5gQJEtcz6RZ0C0yn45BtKq9Puzq3mfxJsQ8AJUOynCY0A5HtOM
LsqojL5Dv6zgEp2iI8UzfnKF99LHd8jcj0l5sr38AqhCsw2KlkFqFf7EmStPC7yP5894uPAAn8tx
NtVo/l+HcR71wXBq7rMBdbG516ZV3PjPzuah9PfB4krY8BYCgvOOnkX5MNdzPbq+EZo86rgMl8l4
3vG5dzRjZWz6RY7awwv6BbJZFX8x174j5dlaE30s7dW5VdqEpk3Tt/QrCQev/TJvnAcXKauTkz8m
3L9+R30tk/ENYUGbljh+khfXL+o6nDfKVEZ/3DmAxWCqHhHfqS+h+sCtLfWvYffRxsexx2tRo08z
GixbpPozyF9Ae0CkcsjkLd+o+3t4Hx3HEARQymDEN+BtJHl7fnLqfYunzVJniOdAB+AUvqvz0+Sz
a0lUfxyCPLCmkf18O6OE/DwuWjvC9A4nQTOdp8A7k0TW7EKdSHjmTUmcr55+ks0NE0amw9CHtzKb
Y0oIZTPf3Bmm4JjNKGiZ6nEHYeruGYYPaPyuu/iz3NUDSqPMvsfEaJ8e4XGXS5+IJnVe/qkuPK1m
pcPr7XiNytGApKHM6ffqdHgHMhzoimvAmx3W6672tauTBvjuO0AXOY5xmSTZmjBaS96gS4SYDQKX
fYdXADZuen0K+OcyhL7vEFsVZ4dorDoWIZVZxKvzUwiuXRdJiwfcd5/EcPjSRaW52XUGeXpQore9
4JDnmzVkoDvn0NFLqKuyNUF5tTuH2QgwM3+/UVdT7MfklZQBlGMHDW92duVNMnoe2sMZBIgoA/BD
KtnDs18UUIkFcGmawLGbIxktASpSKMoGOrPLDHAT7FINkTPdG7bXC6qlELEs0P+QQ6hXgzbCFU6y
iCfbmmEzKxb1vMN1p8B5uxly9Nv+kGK1Q7It8UNY/GOVac4zYC2OdFeibz5UgY792/lQCyg3eXus
KPOxiwTGVcMW90aRvK29EpVHP2aO0Otmfyt8v0WriENJ+YW1Qe0oIJN/q/AFEvo/38IenEj+SYTT
/vN//pc/4VDyj5BJflf7/vaBf6h9Yaci1ZHwBkOR+hOBRKfu1GC8fle/PxJIyJWWwW1wChEB0z+B
RKQEDBH5YGii4Ij2h1Q+BAH8vvYF3cLnRMVAjTSD3/BHuqtk9WZyqcLTKZJFuKs8s2BgKADzXIKn
lxx5tTltHEne53T72W2mdf6J4Roi9N6ragICQUOmVSTikiDQw5XoGavo2xY7aTSWAOwltoOYzFI6
FlFLNZkEFvrRxHQ6xJctwPvpHDZbOBOehgk6mZzEDqk4S/eDUQ33ooGoLmpWArnkdnsHSHqrzmvt
rfmEz6rgRSy5t24hDSFb2VUy11n9m5ezgeXpcZzjBoLdtfZeAlMxZm6JutSNVxVLUNwZxJRqrpA0
hhu75ZrEt2BzqpDB2fklIwHG4Rw9zA9yA55BzpiJuNDLbZwHdsv6wWyzInUUj4hI7XzGrE0R6VXQ
4fz8GOATPWXfnsPsGrCPzTTzxZRQ5LyZZP8AbW3MCKvE6XCCvhJ6wBHKpjNc8ss7kfJQEwhESrCg
tz/NubacM/0cd5iXFiNtqvg4RtiI4dl0e2QKl6F7dDblB8uaBGk/4GwPSN36HMK2dZFPKCcUE8Gx
EC6vWTIuDiUjHF4aU/jJlbKmOE8JXtJa5hT3uD30G7T8l8S/rWjRdYkRUIL4cJTDlkF/GiM9zGQE
Kd7z+nZ3JHj7ipfcQgmrEcxCO8quM9B7iQsU6SZuY2E7t1Ap0XJh8oyfp86I7VOWR+bN7WmzCAL4
6BYqIcFGOtIbhKHIUQd/EyqKlcxC5I7qXFNM4WZIT/sfXcn+97/8idST//vbBex3j/frAqYDHyuq
RpdOpArd8a8oN808q5oF1K1LYmn7FeU2xeplQdofasbPrkrI5QnnRi4PMY4ExT9EgJMFdvAbWv7P
By4Icu+vy9P1WP7938n/qTDU8qI3KdZi3mDW+qRUF/TMbRLDPGJuF+Huoy5q0LMrXbTkXKPLQDgc
Qd1/eC5yRbjJtOKgiyfvvpfXJE6sTp729ghqWAsYi+M3ePfpRqKh7x/DbqtqvngeJSh2SYvb/DVi
qbJsgOWkR+afYuKYfF0/ZhccJk4TGeKKIIXQ8aQo98ljvbiWTVtMEwAnIzKJj935OYtMYU/ad6uM
MThaWBg2w9U1gxIqbDBCq4I0APp5s0hrOEhdPKm/zmuJpDZ36OtfWDuWBLDs0C6e7Ib8PVx91gjj
1GWTYOM8egzDpBgdcUF21AOJV9ehY4U1iPdOoQRU4p5CuN1UZGOj7YekcwrrVzrIdtx56Uf6DM7z
fFlE5bScPmghXWnf7W+VayyPCNwE2+lpLDBosuEqDSiR5UwUnwHsBJwN/LfTc3Iarig/Wc0GpPpV
o2UrHKNNouduIU4+obAUF/yrB6AEnC0DD2WiCVMHihAGeeFzJeMb6Fg+nF2Ejt/m40xy7XRHfyjs
HfVX/jrmJ4yw7D0PhR0jmX5iLAA08v6G4xINGTqtyRPqGEccnd8vHsnVIsmPFg8uO14r77rzWAyJ
hOQwKm1jodKGw9t6KfnUnwRIkkRYqnDW3wrpHW91KjVC8q4TFRQF3/Su6hwJ5d6rNERfgT85dGaS
44AodODM1DGLsDODFLNNlQbBuZrOQ/y7NLaar1O8Xp8Wj43PBpfHl4cNnHPiiGbVyECCH+EjP6s3
HEd56FoMzr2hiZ+vKwP7mjhQutGafRA/AtiQlq90sAxJbQ7rPKDX5T8JLXg2K25RhcrzFjJqufFf
Gt7JGr5F+THK0zDqRwRN2im1qGMMx89xnzjqACOkmzsonAQdxOTTmDaqK3KDibKhETSE83k/TUJ4
OWO2MMvH3rxNOOUIJ4tZsUpvO+PNPL8/EKjH99WwCBpaxAMZpVzBkAQfyugG24ER/c258eNqdgkJ
YGQTnyvlRm8nJ3P+1EKwkp54UxiaS1AoGU4cuZ/i7SncbR89mV8nUNq7/fx9xphj4NRtKCMEZbJV
vjJOupxCI6TznxgvHHGJSSUfmcR9aNMuDxQVH798W4hJsa9k0xyrUNODB9Pby9HFRjEZR3kzSQdO
H87qg0q2/XmaujeOskQ9a1dr2eXyal+qalROkKe0tGo0X+NTfUgwoupJghvZhD/2U+zffRiNN3rC
UCUL2Zfp10gMLRPv9s6cpnlErVATsaXy9K/zfHAIeoguimy/Dz6tA+wXX170iz0jEZwjoc4n1sUV
Jpfa1y0kV1A+LiByHRdMdVrsWem0QhkZzwftAY7lHUgAosSeiEEIZMkOyphEodBfvYE8yS6xMdD8
O1JcrJRKjL578gltGeePPGIkc9wPaSZfiX7uPdydX+9LmqkLrK92Nhjpm6EdCm1dYz/IbjP2dfih
XOxb4jyfvOmeNljcSOeM9WqrCe04bz5picNV3/qZEZ2+7jIh6B5sXnkLcgV5UrNhlUAuOepRcbjQ
q4k/7UQrYOgyU2AY4Z4ZMzCgf6JdJaLSVrG0h/nRc3m5XAuoHBr+pCFqSzo0xvmUM5Bm0AspfHL0
4AkAAecUyUUMU+h7/g+tv1wlL8KCtBRkFe7etuQSOfjyVwGu5IvC2WgMKIbYkngAw44IGAljEoic
41aenSi5NBz3B+MUdzMveUteLlcWRYDCIFHonftP6DR3B9vuRLJPgoiTYUQZK3AmjTmPH0hXOyYc
ofLRoDre3ZbWd6ZPsUNRJ62HMHGd6UYqXeOzLt0Kf1Dmoxuq0rt6tV89J5U82Epoi0RMeBMVdrGk
kvrFClXF02PZ3bgZeMx1BN8ms0PJjjccxGWLARPZnPpzeqxtAhNf4U80jIDxXyPqz+437WQoeJiB
PqoOFXzHrOODwdpN8maLz7kgSlROgvnFOxCaOIEEfvbnEW9f1Qfp84BhxQKGg6ORYnEZAic4Zc5a
MWgGAV9X9pxS96CPr6FUeO941qbmNE83ZRmnCLfBxkhEFeDOizQbdFHTTk09Ejqbbn7CNDfz1JD8
ieuoUT3ztAECG27latx6DY60gIHePnnXgRCo/tvRkcu9SRC9vHep2yLDAphSzDy6IRhnuW9hubF/
VtuHUXnDmFmgGBaK6eG+KRg/+8RaEthNHjx294kGiSTbKMTZf4rUMlbiEw1BNmrwAsgmBoukZION
ehjSQkeFjw5AinjJRYQK3vKOaMZua+EDuThuleu8N6L2vZRV2zqNz0TID5kP6ubUOh10fvjIYxIu
Na4TBu2DsWxHyunF7EI+UUfs8CGawiqnz7GfjK+heEGaJ5VQ9XIYqdXrqDWZR1TNqIl3JZ+0oycf
YbJ5jaMynwBjRjV9dFtM8MYkN7Lsn7biR7WdTGT7rYkLIMFtF/Nbw9UXFCVepRKQ4iqdw1FRYTER
xMDGee7M68fdHZVwOkHDl4+XJPVRTCXU/d0l6pakN/KGTS1p1O8J04rSDWQZnWHqxMrc8wY/lGQY
slrhlHKeiGvmVo5S6QnYBwPbs9bS0nRYa/ohIhkMvNSDyWdSZRQ5uQlP/yEYHGS3W8flnX1a8wEG
BC8sBrga2s8p6Q5w9Hn/FB/ZMFXW+0XF25icF3QDJNK3QSgRMAET/QpjnrvVFA13ikf1kJA6wBgl
zTk7Y/G78zNCYk0mBaK/77r8/3tTFQxVNHALbkxT/nfUOv+KumD++idBzRFDR6TF6Ir/B9/+tm+h
+/j5sX/tW8BQNJ12488+Kb+2LUNM4TF3AXNggPiTmlg3FVAQFb0P2uef+xZMYjGHGcqmgpGtpP2h
vkUT7im3c3e8XaOPv/+7byTqp+P+zcwxVXPzeb8cy7Cvj+lclQaymxiKm2dqKOUNOGqWvxZpU8R1
2RWrDp/IVCa3mWycq76ptCuYw/5xvGDKmDhyXQZDtcPlkhwT6pJjI3a+j0t/CQbUdLrKltN2+CTk
lIJvDewC2YisjsbAiBXBja9QUR6fXyit5uqDldjqwqy4jbVGY7D2esYz3dQXyfP1AtpZ6Do2V/dR
+iTe2oCjjtT/od6Jxb16p5YoQaxpTyCZ1/4263D5u+DFaLXsyCqJh6fBs3D6UmWIUEN5fCSvJRaU
puQ8jLF+WpZNsunT0qK4IqO97E44NepUA7m0P6nv1zvgcn16PONWvwP3azQcj8H8UUhofo19gywx
KXGUHhLlXYRF/thJJFiWw9auSRGW5XE6xDfs+PGUA7P9qKV5oy+uw7WVjnrlEeqcNFP90NJP1SDp
+1Zi31bYXbk79cRCFQSNn1+HzeZuyuzfizvJYnfLcInFNirar/4x76TNsLfQck6amskhVFbzRrba
HeLjA4iFUsB4uAoY9uU5T0/ZXO7xO89K/1KjxWSHuSAElc1qL2kn96qVb92z94dGtblK3Voavl0T
KxzgyXlKO9xP4P4oqDifmvp2HHBRtFfYyQnSCiVt/b8tSd/wiYK9kWoApJgkrv7H4BOxErEq/W4N
sqTfPNiva5Buklvxy2oiwej7ATtBCCjgG8EBlAWq8gN2AkcBn2hFBpglR/1HhqCpguFaAL8wIoTb
wR8wMJSlv8J8+OnILQGu/ACedObliAFEUWOx0TkdaqxRcmWhQOmdQV6wwDkEFlyQ3i0PnWKMu3Q+
8M7Qs/LwocQJu2/juo+t9i6j4GGG50FSiJ9+J8ykE0yYtCrYVWWsJA+7eB8IJBRVWLIx0PauGni2
qy4uEFOdtNHxRTlo8AY+sEeBy4UKGtby5uvG0oWlGs4l0w/GQxZTlQBI+jyudk/1ndKntybJRp6T
Pn1564LRsLmLDEAC3S6e/H4dX8cku6LCu0Cg2C0c7LQXgAuCU7BwFcMv/DrGB54+RkybtuEHPtDV
e/7VoD/RMW7J3dns0DLgwuFQEDlQDm5zG1M46n4Jf1d1SVNgH272DPjYw/JH1D7QN6AJIthaXGfd
AxWyU0+wxQNnuCL1Y/yDJ7UFcqEisLq6jym4NKP+1+KCE6J+cbHV7njMg+I8iu19jctgEneegh1P
tGhsYy4KSdwRwiuuQXCEjzPNGGdY4VGKOlvJEVKoxjsuT/e5hJCIIhAp4GBl8l4tDCFJ7GKjjDUs
emYUj7QrCpVccNFQBzruIKyGSx0Fwbhwi50V5m+mJ1n4zKhT7YOZvw41snL1ZRq0ZMqHElSKkvyn
j8e2GOOHQ7JIy8mGMPNaQnhB3KXE2vv17J9TVE42GBcaMK+WY4HMoQdL4dgYyCFppeCc47xa7DTX
VaYfeIL5ozOJbebEmClBxXCAy7P1hVmX4iFKm0nb/P6lYv7EfHP6zA8k063VWPp6vKpxva2Mdy31
HuR44IaLTflzrW5V6JjrE6bHHjfl0b/PoWUgGNue8U9YM8UgaUUXaSr42kI49aG4YOXAmkyUgBhd
WAIieUb6tpvWi8eiPKgPm56/0CLwF5ym8d4GfzHmuVcD07yczwgDO3w/j+SO9bewRHkT10T2VSuV
PGunPpz9U/qJwpHZpVzCJ81W7Sg17XMRlJvLQRsNGB70gUHDusp21awPL8EpkA8yg5ou7NGiHfpl
u6iYTmcv55frqKAd0F3tkLAvw79xzVXjGxPMuFA+XRxMSHPNTVdclyrCqHR2jKH9nBYgMCZWXnZr
34HfovOrEefquD6O8vmeObytzusbLckKI2+wOyYU1lJGzU/BfiaGmPHxqJmL0cjw6zIn40Ikl+RR
vbMmyuwZV7E5brjcoxNRE5dmdOQVZHykN7BUiUp8hoQnu8Qg+8tjjMwRZBErAiAgE96C7lMmQB78
QCJHwsX6+KHvkAVS5vBSGxf/ku6GWQnd4YORPMQEsnIBdhvC7CfJ3cYm4gzbciCYsSBX1hIRzWCZ
Fi+wQ86LE1JRBKQT3vVQtcY4pBFL4z8rVJTuM4MDMsj3Irrz5nxClBkTiTGWAWECZS7yoFHNOrh3
5UHqPrr4ovjp7AqjVI4aRBXq7jQnky+EKYUmhyk6BQjCEVN/FTlYEBTvtj1EkYPt5jGis2nf6Jbx
ANmb44oeNSW/eDIAC8L12zec97KNi9HlGPJUDuLU8HIBK2Hx+JTtu+Kcfcy7icA7TmAGPPXF04bK
cUZHdXNI6yNtEMVGcNk9yZOzn/jiE+dxTV70cW1xnkEQPdIGuZay7TM+8ZkEM+d7ZXb3rMtImRmT
fvF00i1/v4qRslcbVsVARbKgguV+Zi+YpQ8nw0kKwXfaBzVgXCiiwXBID6vRsMS7HJ/0fHwaEiXk
3R5EdMHgJJAUHrdlnx471RbZLfCmkBq6U0A8WM1LImyuNogWSkKAEjGMY+M4Oe8Yid09Slrc5J+y
J46HJD91ry0ryNA5g7qnc/8qIXsZ0KU3+cFaopDEju36IuFl9fQymrvaw1xV+ThVZOPIAW/qsgZV
CgcSESOLRwbzjWLRxwL/vFOY3UNk0QJOpYKIGIl4P6ZEN2O0v8Yo/RBa3eFg0hnMFYhnlTw4PjCt
Wt6qdHZeDRCMdDGL77UI+m6cQrTVnSF+nqiu3KGYaT6C04L37xi3LzdwpWadrp5qlF1t1gJSfrS4
LCNyE4A9WeTm1WtCEIB9lULgDOxE110K54ThwtnntTGEQF/CHOKGD1dU3pDKlaHZc8L6qTJ0ynZU
kXatsL5FSbtiYHkpmETG1anFJz1p2jgD0r+yh6PRSd5lflznm04T+EWQ6EtQJ02ZHK8WsxMvV5NA
VwauVdXL+uMqFFca7zGh1Cc8ZW6rKoBfob9gkcHI4Q1FFuND9bor+zFYBtCaqYWkluca5o5LACBc
vrc1BArYcdiRTeuB+2w1584VIDUuzzg4IXSldUHcfFnf+g8F2578zboDdDDCQf7Vhc/3LJKVz9ya
3rlcCt+dXKPddUwBnwOdjIezLIlBF/EZGBf3yaiU1oKYWQBnGGdH12A6sjmuoOOA+W/h0g1nTF4g
C3n5V33hhID1+gAPRsDTyUd3lENAXFMKKcfJ8AQZW4lTJgBqQACF2GATLI3jFFALY759CQes8J/m
V0ZppExTMJYjwwPp28Kp3Q3Gl4RAumEdqfggFQ6lCU5s17Fk2PUbBpfkRKphZnr4RC5K05c5KtnJ
wMzb7XHFuB1mY4udiHrc97dx1fLcUa5G+OOyu6EDMO3wtlo03UQ1VscXYjhqzfgbZvFLf65IIAGA
FnhrmP9Ott2/YhbYi/zTd3INNBGsYf/779GK3zzqr52CNmQcSsGvSyiEfuoUVGxOUDLhtT4Eyvix
U8C2laTvoapbHKNCE/GDlojv6TxwVAO3gD39BzqFoSBb/w6uUHCC5QjhnuA38nOj8OiyJhlcr1Vo
Bmohe749mchuV/rpcWQGBvk1syujAvoEfFWLsRm4yFWmRyBoIzRr5OruZSrVSyLqKKapr3DufhVu
XXBpNa/GNyh1uy2GA0rpZ/dZ0Y5MUuuiy+gDL64H61bn36xpTzBlGQ5E1rjFI+C5nglS56dwKwMJ
OMcTZDD4HKjecIzDWZdMy3SCnejFrWEpixBtKbRsjQK73anYUgr0k7omtY2XO8ksxot/9rtP46W3
19U9RM8rxmprHNPQw0quL+4RKSqUL+4FHlC6A21kgsu8Xr80tqU75tzWQnqX8DWHm4rINF1lM1bz
8w1VEd4qIyYorRQZwWOMuEGQGClChvb+9W7vzZ3NaGiyfI5MHCD/H3tnsuO4lm7nJxLAntSUPam+
CXUTIaSIYCeJrSRSMwOe2UNPPDFwR74wYMD2wC6/TT2KP0a5kJnnXNxbZ35QiYPKjAgFFSFx773+
tb7FAmsq6WjZvAgZkaMpXCX1+MD1jaXFBmxoB0M8K2bw2AaPExKPQiA7c66fOsZwtOyrBfsVEIHz
+pLDtl8ZLlPKLDaxy3SJPhZnwHpmBi0zTqtT7E+qfbet4qmw2inhWhLgIlGvm0vCmbRfOxqOv/1F
dD6lS3i9+FAWWAaBbs8BuJLVv1EcKJ8goLR2z2J/vgvE1pl/wgQJIn+gbAg2cV1fLMHHNQw1kcMg
oNsjfshBPT2uGdueLoXDIv1EJv+IRWs//5Sx+FaWFCTevPLZT1s30alTR2fZ7yOlbOUCuR7J6kQ2
LKFlN4PsLk6uQ0/rXB3d5u4Jd/w7u8xo7SEojvLm6ZEU6i2xlDb3nPzycOUQ2SXWzKfNprWNJ8ml
sJLjKfatBi9oCK7pMSB9RfwN1fwt2Qn5Ln/OY4h4WrbW4Kw0qNIGs/rehp49Pju6MBI6Bi+3907x
KkjhOhjyeyCjobcPAKTS7PVItw2+KO7Sf6o03HiRYAmp9I1fkm4o/0ZO5e834b447N///sb7m0f6
ceNVyEiiTmtIu1hWfpZoYDRpPQEbgegbvfRDotFVbqpD0p+SqJLk/OXGSxsGDkNRllQNp8sfufHq
/6JO/NOFG9Rs/KzQxJIi58NMqP2LNO6pYo+36MV2hxfaV54EQ3+SO/Zl2Hd39QY0Nye1+BW9M0JS
h6a4y15EHymNsi9BNG0yI+Bm2tij55d6pvorhbnWTXPDok9Lf2KEXkAyUtIt9Vyad90c1R2yzt25
BEMRLzt2lXTMhzhjSTE6o7VL220HsLBZXjiW34ICtUVOGTIukvdLvgf5TV9AYzP37aXeSZwdiNUY
YkiKwdImkJG4RzpgGzeDVevev7gO6rf4323cl3TNwF4bC77ZbfywNS9GQRhfAlLS7MCwsIyPImea
Rb5pXX3WoGHz0Aud1A5DmlbaZJdVNe4v6MJ46kE09dl9T6r6mGfPMO9BPjsOA3CydqNJL+5w+PeI
aHbWaNchdT03xZhBF7IYf+XJshVVz4goaBAB2KdmGU0vwSXQWIxuEkYJsOLx+nXGHb0mG8RnjwDr
RVPOccNVvzPkMvkWtBtiBkrM2ZCTnjl8uc1H5nDUW3QH1VepF8eYB91jNTjlIY45wvcn3b97z0Mj
2PGOOAHCemngcSTPYWAdFiYJNmLjPbttImLt08e6HSej+7JePOavAD8TFmT56EZd8FhRRQ3p5Gan
56IkXjgvEfNlThmsdGQm/Pg6G+IpVMdy7T29OJ+AeMJmAbbgwKlm8Xxxjb0V6upfuaI26A7PgzqW
3kB/yTYQIRlYtCe9NbDGgRral3PCB8ZtkHLZHYZsHWM2Lp1Ct4YIHkrDGVv5lLBwA/Awpre7YnMk
TLF3O51oCrOyhAXShJSvm7LXEz6OPs2iN7iTyGVvT2IqEEkEbXoqWfv7Yxc+IpcoTRBdnMEJWxBe
ALzn2eLicnoc0oyZeBoVsXdXua8PMklNVbaprOIQNBX2r9SKUHNG8Y1FkW0MfvcU37uO/72HJgmf
8S4tfZ5YGfLr01ngbQ6W8vJ2+mwo3IC2hCLHsXX7+RmxAnsNlfbnBAazRVzpQ1sjFiiohwM8UkEy
SSxjjJVTBzOStfTVWt1e+UCmciPvtj3egyviiuJp6wyfKj40WlUsjJVz4gKJ6B7H9PAxR3ANm29A
70cBsZRaj/7/xs28IiDwkXjLK98reBKh9HO8EKfjB3u1k9STwuvpCywqV9TtB/VcwJxL+QebMc7G
9IQ8ZQDi3XDZYpd4gFlNwa0eXfPGNqkbeBfeOxNCFwgzw9Gwa7AcjSLaSp7hqyDKhbqZs8ObYYNR
rReLN6DXG8DXR7yW1vMbpMN2Ss1aKnNTqdyXsBDE8dG/X6w7xo6rM+fDXWQb8rmu0U1nogd/wcs1
zy8pcCr81RMQ7YPlNwdMmxIKw1Gh6eHqlXkYKxQQtlfNayY45yBTVAhEQzpL6MUFyMJ2C0vLVXm7
Ezlr+NCVMheJUvvH5Eg3XFsiRpoVGli7HzyDB51YbzpWKhrlND+jNI+TFOAhAFIStn63M5u3/pvf
I66hebscIhKtNNXBEOE7i7w0npUGVXwlZ/NnR1eOCMd+dmXUtqqqt4IcEXKBL9GGJyn+V99skhKl
Ik918yjziJ0eYLnoSqeOxt11wedwQdSdKnnAE27Mr45+EhxecDlhxRTLDDPYCDtLZl5nHQaAzjQa
aPNLABdV8imNakIDJ34E/BTv9P5RZ6YW4xzd0kvDjgE3CMp81RbuUaQ7cf+8LlJAW4R8c+xXpFmy
PXsifAdW7765HHigBnIGbwsKguWWgH4YnRsww9dpDGOvOMX4dbhNRYeBPi9n9Uql3vAyymoP2zFA
Wqc6GKfvH1+JG2m4OPL0wIWIO77nS9vycw2zeBTF0+fQh7rerSXuEWMqrz/a0j0aZhhC2rDLkTEl
C4gmrSYjKl35l1P7gLASf+IxZn55oGWAPW9r6nTOSaO+aTj07c2fu65+10Ufl8ExD1IlkEp2RP+Q
tfg//PUv/+ebsvnff7f3+u3j/dh7qYza2WJJIiMvjfHTjxm9yriM4zfe5r7o5OdDLxsvBRg4XV5D
6Rtr8ePQy0gP8CZDLSrDmJL9kb2X9p19+M2M/qcLJ2/x695LiLpuKKYq8qB5qNaX+XUpMRIgZmvS
eKjs6fqK/GxotYj1uL6ml4/ZYPd8lwezKvaU+7gnnbkg5E4cc7HY0n5VbZtRPs2n0SSeKgMcOowZ
2nGFjRFK3a7bvCD/TW/zI/fqgkW5z9g2ger2hRSAkp1eFuQWte3/rSC9mgX8udidHF5lVsetDP2m
RBSl6BuUhlsF0ka5+IeWgrKG99C7yCAbufXj8Fg/o8x6EbXc9DRA6R3eYBitBgHdWKAyFCsSLHEs
2691u1oz/hnJPtZG0Ue2euTBxYAlmbRW1JrHOfI96Vusd59ojVh8EVAL0aHT6nLzC6h5N7thZPOR
q1bytFqxsuko8+JTMSrNE05qFm9cCxJSwLrXT6WES5Ic1VU2LTkyzp0xbmT+ahVM0hjEG2TyZnyF
SVnzGLCQFY2E95r7JY24Y/EyjkZNjx6V6Eq7fODTmtcsbB7IaSiOEdtLV9WXGruedC+OM3h+r5Ei
h4zuauFqFvODStkMw41+ijcwE+5jmHxs/HMQOqg7g9wBteNj6DwgByK/LrR4N+hGL/0jv9nJ5Mom
Y8AQDCn32+HpqlgXgGowr4tcYSMkmDSnTPyEeMGvpC1nzxpXa7l8ADkLHgFDJKpe3lilxsaMNORz
191NlakjtfbBrT41zr3yH7otnJOOWm5HXmxlCtRwf80tDsHEMB8MakVzXHRmscmwefpH32zDawAc
T5gP0+DCuTzECBJfwm6HZ5ugx9XSztU7e9sQxFzkxdPogQBujg3Zmmbz9mubTkWj/79Pjve6feFL
mIVdkeWP5ylnbpnr4YBRu3WqmAZHDoUYNZDv4+yby1VpI4Nx7M1zmtodXh355aM81/6NR2yQJ0Kd
+WmgG3hW9wIu9NxM1uUYASPYJ4OJSIHL09YIIz8cJbmZuoc4bdDqg/rwJeyMVY6l1boGhlnjNbHT
aYWFXDOzdSUt5PDI+Avv8VjYRfM7KCuwb85jgVETu+KoWPLaYlKhfiGPSPwwGiR1ZSZevRvojFk+
5muv3p3+14Gn3U38hIrLcEewy738pvmvCcstXMW9SqSTqJTfT8V58r4RrfI3jf3korT3MHOhZA3F
wDma+yHAMth1N9+MJsWJl24DYcfth134YwCcVNNnoBFAZEui0Z4ZzYZ2OmlnG0gj/tCOYGZkLlsU
K+3dvswBsphXgNoF236y4/Q/BrEzoznwuizoFAccCUla/wj47DjS/Dc6OmX4IfiXp53LS2285zGw
EQ++SCA4A1S7KWBulUZ7Egv2cy2/Z5y/mB/1g7rRANOr24kJufWh0z6A41wHrj5PJwg2U1L0EW90
S8/Haed9WYkNRKTwqs/Ezivviqd5e88DOQ7ZsWiKXx3oEWXrBTJ06MitdeyRJtSmPA53ZkXix0Pe
MS6jNsUoZ2+DlxWPIPaa+UfK0Eeppwl+GtPmv8Ly/hwLlIQKTgOgf4GeXg08TJU4TNFxmBOO7jh1
MUXyViZmZQmdTVGAYYELALy7FUF2kf5PPbIQRCHYASI2ilDGJiQYQIc1JIXZjOVMqIE6UCElovub
NhSlbkllioIMd7hZN1rmCMzznfjz2FcphS74O7m+mARrFxqOHOSjWJ4eBU4NS+1mM4RNQfrbRDro
zXoQOm29P3cl7Ep6DggCDZFJMCL6v9E3+nctqG+T/1+/3Y/87pF+7Ec0CkdVVWQH9Lddx0/7Eb1n
aQkyZsNvef6HFqQZChBwMpyUpPF/f9GC8O+IgMPJKH1vVf6ACM9Dsd/4dT/ChQ8pNJHQpDQdC+Iv
WlCiPIVGuXa9CH98vCZKMa+jxS4y7EIiMTKNBD9awuB4kd1woFVcmGUSNDjLw7e0sl/3iQEtJ/YA
Y8mzLPXx5JMZwTs3oykk7xt/gEg3GHS53zUFKf5h6pWyR3tXGc10uok55ysWxRAMckcszbrqNEHK
iqa5r2+kw1DZ5MUIGAF3A9Z0lnMVJnBdm6cGAHi+vHOrzZeD3WsMVKRGf7fAaquuIBya9bEYuRCF
OcxDBeAoLhBHP11BBuici1ueJ+jgW1j4t3TBOOG5h4CF2EO+gnlyH5gEsRWvor6qxNS4t4T54jLr
6a/LbMFolWkmOvzj1PpAsCFs00SE6/zEbJYpMb2QLfgnCNKfOuZpvJeJS6ADfggtKdhKZgWH2FW2
wHWEGtKsNP5zXGTO7CwlHrPqo6uI24qjmE4PCUZ6vPuCyyg8s1rBke6OqO1VwLJHkAYcxm/W3Hve
8BYGiTBK4xkDAO++p/zrtWQoPffayjp7fJZIi6oUUON1XdwnUFq0WVLiv0KcoDjtCG13m2aSN6AF
QrAU5+ozzU2G9vlZ78mS3zbAto4ktWSb7Yczf02ZxeuIFIJV0d6l2NIas8dl9EIZA7UBVfVRja8Z
sSZXf2sXLchf1Ii5fp1fdyRlMW6+wspp0WYyCYc69HcJ1wNoF7wX4JYXUWu9RhUz3xnSj5eDgj5r
w5l0vpeLATJd5uay1YYwLvrkjA0UgpU1EitfXiBedKrFr7TbHxt7KPm4OJTrMtYXEjhHGbwZhpBR
zzvT1sUWmYYngmRxOVEQMoomw4iPIu1gZNjSqOUOnXg2cALgCOtUJvFk62pYii64XygK3f5+NOv1
/YHcEOTa171EAHGvLZOeluEuC5ma+qb8lN3oNXxL+uo0//78qAaoOLTjnhCwnu1YNTZPnmn+2hsF
ZLs7yEj7a8HIdr4rEEdlbOnXabN4HJTHRyuRp4YhA/s0Cllo4p1VDczsRJF3ZE1r6n5O4s3qshJw
jKSvAdJTH5OA88R775TUzHhYFhQPbKTOmn417VzjbbO8IO4UPPRHvhVufpNswKjBR2UipDtHOAhm
XnpFGzJBLlnaqcaZgMdJ9XHei6yuNn1mi/RDxJ/SG9rX5SiT/RNng2s1vdJBoy3Vat2K84O9GDBJ
iY9fUUK7yIUTP7EyIfZK9tg9mOeJ+eYrNlfv1/lCetA7o40r0e0vTlUlp+PtZH+8BtP3p3Fm4xGB
PLXux360Lckz1mBxLzRzO0ZO+HP1+9skRBPpm2DawN/+UQs9yyDggv/82wWQscqvD/ZjAVSI+MpM
oH/fdgHokmVRVAkdfztZf1oAcYZjSpV1FqW+Z+vnKbRocFbHZ69hs/1DrAJD/ReH0Cy12GbhhWHQ
/3X9E5LqoVRaBfBN3jzkzYAxgGQLonffqMMOY8zNug7m6PjSnkSsvns9h2+5zsGzdgcPqob169ut
vG1jynhbihWvMKXC2xpR/jgdtFupc14PEnhTaPnlRBRItGYcqXdPDicq00zydxxeh9xBNjrioqme
8cW+9MKLlkX+bEzDeyLQPtXrdXJnT+++XCnDRb+4vg7JlOk3p+IsKqHIM+aAtciI4XhEtaZVgfPN
hT7D40y/uLHqJNzj3Rp9Owljbvrm65TRq1T2Y4OTPHptX0RQ4QBizDMA0zvJoqalQB6V3vCUOO5r
5F3fxNMRoSAJs9YSu3HkoM6P6s8XhQXVRwXoi2m1o0+RracNJBlz2U/Qa4sGTKoh2hHJqbfBlD5y
4EkQvKMQamcUIoXyR/TBJNG2BHHsskoODzJPOBZtlRDvlRAnvkIWXR6C6DRf6cTYm2hNZVSdv2GH
dfk3Lhk2ExcX8DlksLjQqyWORL+ctKP+u4n0GPSfH9upiwyMnQ2CoeEkeBgfI9b3JOzTstgWWb65
kpWCr2fRIDmYpJJMjoSGaHOEHAMvxMxm4obShhzxnCfoxp2CUc+bX8x9+mL3/ZZOHcAN5n5e7rz+
KIY9yRXDfIxGPcXWf1zd3jXOZ40zFhRH2h1n2fFdOY8J9Q4OameJYTrtSGQvanv/cJL5Y/O0t6oH
wwgAqnPbXDkwmYq7RzF1ni4C+aJ3vo3bp02y2+ZRXsOVNzgMF3wLXjNot7jdVA6K+TiPl6T9vKZf
cS+kJGxpCKx6DKEMMBSXuJZD/upp5vu4c/c8IccjD7e/25xcGffzxFsL6YPhCSd6OXzxl56cLYYQ
mHDMIRDwEvbwYs0qzHul9d1Qva7LxbUJXyGyQ3y1eY58yQVQh4vxMizwZfZoqnhas1yGbDDN7ZO8
87lx9AXUbPtuI1u0VjIGA+pmTcjPYSjuqwgPKqne1pIuFnymQtt1O22WRkfO/2Koe1u2BvGyo5Uh
3Y55mvzhW4mw6dUR+oCKC0317jbXdK13xxW/odh6olylQUlkm2mFAkLaqvLpg2gio05+Qx5PXrRR
GANSLN7DsNJLiB+g2Ay/nxjSyjlnindx+Q3Vu0I1TcV2bn6u+eX5rB/yys+TN3SUth7PzYACX+FT
HhkIyVh72z58nh0oeGEe8zkgc+lXJ4PcIt5OtCCzaAAyVSMcFMxjzPKIXoTDgc5elZ6Iwy2aXC/u
sfH25nCytWgip9RrTdFsCYssch4h3vDZVl3wI74eyfIifJl3YnvnnMN6IvDGiJcCDSDYTRhSFV/o
P7yOCJQLTFEM78ooke1guch18ES88PhaisMI7NZOLY1LjNVVA921H6odtxCwtNlwkuDBt4geHuLN
ACoSw10XMNLyblMP3wG995pQCUqOw4wx1RBbBhh/OuYBcUXjo0lOMsGgW+DUZRdCw89SQmxEhSDW
zCtAUJZc4Pg4qw0kLh3m7pjfbkoSElfirn/L6QvlrC/4zT13gsQON2icygEvrJlQzBjeXF3J1yT0
mxIlKx+bjJjTKb9TpAGgpGxDO5d3CINi3d5inx3gqrHlyVm3uJda8Vb5uNLtIPsnSA684222VSst
ceT+RblK3Kvd9m+Fzyc3tt7RXoWlsB3AEpXwm2L/oGoM86JZE68ZAdQPaT2T1CC7V6ZROlrS5w39
mzi+h5KxZabl1B/KkZ2O+vSGMtMrBkilk8KD2r4MxyBJfntYK+34MkcXeSkItKrRDRt2oaaOJJFT
xZN3BDlcqN8AeA5Mi27qSo9D5luDztO2FwJb/J4PF9kdKxFIdelZ06O80vHD37dPwXAJRurR+eX2
tErq5L9e7t3p/IruDnxQDFPzGdyWUewUfAMoAJ765D+ULJVOO3zQHg/at3RvIXlk+gJgdrWfg/jL
ehhO85w0tBwSmm5r6PLCCJ2qNTB/0jbdI9sLk9itPgFLS6mwWpohQW1M0MK2wEqgzW5EdWHUvJEG
P3LeHL0+msnwgsu7GFq2jkkUB1DBEkzUE7BrRRO3+KdP8dunyIxCYNcm6ip+xX/QIvOX//JtT/yf
f/3Lf/rd3vC3j/djb6iKhCl1dl8imSV2Xz/EkR5b/ne6q8oY58fe0BBlHIiA2IlMatov4oiuiXyZ
Rrd87178Q5tDWf69ONJPrf7+g2CT+uvmsL3pcpRf741P11IPUYXOuTleVkMcLFe7BHA1BFe4Kd+N
Yo64kQrTWzETWCfxqtwZos4QN5/v5HcYh1AR1ARZ0nOQwBlWH/mS9N6toASqfQWDHfzzgvkF0594
cZ1iZlurBP3QCR/EMx6qqTFluKuUMX1mT3iAwLSpjrwUeOfSZjFoU+cOh5BuNXPWoHnHkCOCWC6Z
ZBxDuZUc5gU4yg/imGHDSRBnBRRwhvSoomijKKQP/BjotijIqNtQTAQbOYBl7KD3c2JLiUNmNOL2
xniYAa9df5Ye+67UZuvFDt8UMyz6JWr95bgaaILZqvjgrpJ9HJqvLyyDJfuN+BUqGVUbEgfkykri
alER8pLWabY16s7aXkn/KOC2Zc9RgLnIt3g+4PDbwh3gBsaIQPcqhTsCBKr8zlCgl/nz1/yIGeb6
2dZ0i4G06c4d/Unt/T0JStl6hJfO8TLsoqDhtacyke7EIxIwC2jDDdr4jZswpIcibCz+wWIbAixP
wrVtLLE+5cd5YzdnvEFUyLrNXh+jxD5IakOiig3n62tAs4KthKm67U4UNKEZ2FQV2cVbkTndy04M
8+a1zyDGPUD80tK5r8tY0nsPtWYsYnRtP306fF2BYZ/eh+4kDEZfX3EUSDKn6JSv4h+Ge84h3tdX
MRnMecg4m2Pe7vyCK/AH9qr/tNkgiFWKKGn9wD/xUFY0g3xFLvAsrsIt4OI/UdUvgOxXyWqw7/zn
6KaYVswdFbTFFqOBOqNOW8GtwO/Dpu6T5/DZZtP4cOXU7bddWDwnifugl4lTtxU7Ne0ZEGcPnZ/h
lLKzFXWb1RsrwlcHX8Qy7tNGcnuO13VXvMUQwNUjvnkWrsGISVXnDeyvW+bwmdzwJZ7GLbeqbP7n
ob0/tBsChm26HGQqHfR/dJAOXZsb87/73Y35tw/2041ZQWdWVAUU17cA/ePGrIqSwLyc4zm69s/3
ZZ1OCA7mmM5FiVT7z2d2XYT3xUX3SVN6L/7IEJ1nyn33V9H65x+CqPxGtB5GRnzX9arpOVulw+hk
p8JXUc0L9rqUyFFi3mlcndFJyf7+64GT11YmV+ZtCzpVZ8lG1wMDBzInZZyLF4aJbtbx2QAzHm4O
AWhowgqtbD2yC8Wpr6RFxvd6XB/nEnh98D32szhDqkg2bIAr15j0sQ8AJkEfANFXhbK8inux8YbY
D40JuURuKFQKAPRm7xvmt77XO9kYBz1zpdS/1c4u/+JKeXAIGLuH+4Dk47Uihzm7C9kUsn+TIGTg
wwTGzNfuBhHeI/gcJJFKk9gYw1ncWIzJ9SlO52YEo9USdTN60+ZpDeG2fDhXeQUV+eZ/sqIgMbCf
48PVVudfrj1GS18+8KJNKNTqkAH20edQnpEBL7Zgwv3GJ5915X4xeR1HNeoaPjE+FetShK1Ox6ID
fLmZXbRwGRVvEVht1cqiEHlCAuIBzubz+NG0Y0CH7hKGV9tMe5oXHyiEfrKvYX7DyQjBLzDwKNDv
nYfDZq4vbzeq58zqFL1hlJK5AvJ2jS8Ym+NHKwcScEWvz24BBjMzz5gPHPRe5bHgU5NJwPNguTjB
Z1KXWqAFdGP3JnVlXsBsRcVFuJ+ozlyNgxaoDB7NzqtoFBLW+ZOtcj2vnqf6Y3pfV6ADXu6DVCcn
kmmLrSCeOGUd5BIVdYAIbqZzPCNqJnWA77vhgMcpA0KCqc04mXIsuhnMHnD9kU8SmfNTV0lC9THO
jujem+h4lsXD4OsFAok2qMq07oFkeqE8COTgw148fY1g3rRu5iUM8HgGLwbOm2QuVFv/oPZ0nv65
o+13tOziYPpLiJ3YsYfcMP4N+9H//juj9S/f9qN/+u2N83eP9+PGqeHsBgIgMNcTJb7TjxsnoR/G
eeTwcXNr3Ll/2tEyfJQZ9yHEcg/lQz/Zj3RB60uEh9iQ+lvdHxj3UWPwuzvnTxeu/S5z0yV5nIjN
BcI9ogay1tEhhJ9kvvDyBz2m2brcebGGCTOH47Bxa8NSzxlKIa9zw7uL3u0mBXV5vsNCQkzSRjdu
fAxsuoORz9WKcGDAPU+XAfHfLSPdHsX9ZXYioJhf5g1un1GsBvVEVnyR/p4E/Y38KVjE3UFrxsTL
p/diHmN50YjzuUbmq7vhxRWYFViqAeZVHF3Yc67d4OIOE7ecsB2t2a/S0Et6zW15e3N/iJwlrEU/
G1Es4B4yJ/e4NwysIAAjag9HGKOREIjmMC9f3BlBAVBbFI3VR3bUAA8nIzKr7xNVxzql3EsMmJP7
RPTp0W0Gto5vqSgCYXIi1qunyLG9rKq8NTOmZliHuQxEyhnAQxNGPpx39cQ73o7M6yS4FT5Xg417
rygrdEYaYhF+aI8jLpz0rUYX++XXkyBvrc5gPmoxI0wHe+ZzVNiWFB/yLQZEgcB9dXgR0DvxT63x
f4BzZ9ObsgjcRmsh9hscnnBZqVtLKfaBogZVPk8+P4lUV859x+Y5y82tYqJOnjNr6fU57foN9we9
DZRmurJ9ZFpagB5bCJN0F5/jM6ZNPC6pKzwdo13wM1vTz4qA8ZjdVskiPwyGRJkqoiyLG5XN1nC7
7i3oRoWxytV9HYsLUzcL+v7VF8ff3jOlNW8MPukLIObOk6F+4hlZBu5S0LthLDvuM6OCqQy5nJmM
qYjhb+L3YAN0eEbDO3SHajyc3dHh1oYX+RIrjplIAZPZyOwapsT9N3xRJ9smjvaOfwhK3vt9Cikh
RgnJHXctU5ieFZbuCxO86tAa3ZKQPk/LkhFE6F0CBvmQHSzaQ3eOqnQ8JER3vFLjyiDnXfiJH2HX
Py8jXkBlHHB4Ss8yY0724tYR1/fneZsNoFcyRp00hSV3iNzWjdPcTDmT8uo4lrwuL6tUlubV8FDN
c6tk/jCVx0MXP/79tZ9d2pcN4Q8JymzGNR/JHCbKbrmgNyphA3CmvReV9ytBYLErXt2l2004dk5U
HE9Ou6KAt3t5Lp9JNZBBj1O5rdRJShPE6eFnb/dmJhLCIrPFXNgsVOCTvBqG0+QtGFwcaXXE6F7h
QpEPV3RzNQ3H2JnkxXVc77CFUTgRICvaTPdRUi/vyRqTcu/m6powom1Ptw3FQVWTQzCVnYsVS4a+
48SULwp2c3MueMYVK1esKU2rLKybmnAwjEsaFtelM70Npu3LebxXzGJb+yF5QrXWIa32M+ogq+lh
AiL42t7H0UcdnZzpe/SweEjyZ8K0Duj+S2yJHYo0mKnKXrCz/X0dDooarGjs35byi6VWS++j2H85
pWKx9gImHLRvQjfqXqshri/8a4PZYOAUdEgdzeRhSfr5dQRXIATgECUOyHZN0hhhT7ff5ZW6EjzE
0DO7Ul4hfexk4I+E5n1z+6gTEl9WI0im0gX4f6IvBUwjRvv87spOJLiG+/xAH7u6HBlJFvu2NGpe
AlY8L74fyte4sJ7c7TBrTepm9MTR/EaceUkpUo+Nv3kRduipjKB2CDs/Glgc+PxBsN16Cw548J0M
J4UIkU5lmjPZQ2Ubsf9FZ14B/Jm+FzrcHz7BX237mCCS+pfEp0bzUr9HET+CddP6yIzaKMzMTdvt
h5l9B5Jp+NxRwNnLb+nIcFUsE2Y5f67rOe2h/fP3Y0DT1DvVbxvVxG8HDb9GKLwdMItzeLxxj5E4
Dfo39FCsDocHMEWs+SuKQltLv5y1U5TvSjqoOKLD2ddMOktKCkNpeYeUF7azfMQlp4BDVWAssv9Q
bG36MRiTT4GuxkBdhjvXMbwOb/fxzWLPTCiyG7H0+WnEXjTIwZXySoiCIgo0aBp5UObBkdu34UCj
5g99jOiZEKfFzuO/BGWK3va/8jM7h84nsKIR/QTnJ9HuZVaHiLH/23VWvSV5oEExSWZx4XLqJTed
hhyILc7Ci9UqDo3nVxWHhVVM/jzy/v8jL/sfBsyyYBjsaf61zdt/+z7p/tNfezmSIy9eLboY/+v3
du6f//p//+NvN3L9SfKXx/6xkVNFzr5DTTWkv7VI/djIsR/rR9PCN736l42crjCvJlnI8Bq3+y9j
a51NKH4vZM3+G/6hI7CoM5z/F47AHLfJYguInr9h7JfxsBu0ct34OQOxiHxcT0Htk2gxpwr8wtyh
oCx9TTjp4ZOxFd3uhGBSVRPs2AfZFRzitpjNb9wiNwdWzhsBp2WNJOgZGzJhlJZ4Cfiml6fFwaZy
hYnR+rItvZUhHA9MycyJv0fGPsHiOmWzB40tf4chFzn0ZQ/M4xNwvq1j8iYBo6WehkXTVeTVMLf5
PFF6e3XnuOWg3nrNekiMCwPRC/vrkvQUxzbmJC+r6t6TD9HKMRTvyDr3GIkuG19ocaUhwFy+ym+T
K+0zGNDNRxaUQb7uywezORMlL19TVa4xAaKk9h5+jXx6iH0rvnL7x4h8NC2OcviBDMkkota+J/u+
EbiZpr4KJkRQrI9LF/vJqcV31qYUtUMvIk+2pXVvcUnn6ZvYesrjs6IQuOhCCPV3BjNhHjHV9TPc
rjTrXBeNPlfoZXlt4ocdMnT6893eH9VQ8AXyr7g/BKEfCfxr73ao80hb/+Ob58ib/J9/+/b+3YP9
eHvDOZB570AegOj4y+RBkxVBUlXkLPm7J+PHOY1/YrJA74aCleSXwUOf5uVtDdH++035h45pfRTl
N+/uX6+7f/f/xFDTMqCMUB0av2PfV8m2UX9I0EKW0vsgGj2ahWgPr66Bewqf/23IeMID6dU+vGvk
Ro8T/VeRsZOA18BjBlDwGAaSBflvsFPhTUWeZCCqsG9ZG5DBwBmgbjCuUCxhkxNsB05o0qfW9k1q
brznXnFzmjldGTCQoskDN6U2ryfHDVtDCivdiC39kVI3Wd1EdM/hjQa0AmwsOZUWG20w6Yolj5mu
U0tab+plG/TcdWNz2V+Mj1OO4K9YT9EvEmewG7DJJ9fwsgWnCvSdKM4HOfVpRFZk1/gCllW/A0J/
jZ/EOAODIaXd2hf6JKeEXAjRkI15jUt4Wqp7DPOl8fVQ8IXdzI4WeKc5Bq+hrzBetWo6RO7nNriz
Vxw/guRqluY6UWzoJhhQI4lSKpKhrkB2GAN3ab8MKBBwFrDN0RILo204kow5GPD0vmWbLconzkeX
kRAHN3jHR3gqbp2EeP7qi7NmvH73dGqmS/BauE4tXJMyiv7dzBssd24FLj7oPaCieSAeC6zcRnCk
coB9/KMQTX2k4Ne5mTMBY21mnnSyKJqdp6Ad9Om1dU4JWQE45zNSsqApj601FMbFXoMbRGWHo05L
nV6mxDGOPhwgQm0IgyVuQIQ5mY2X/BwP0126xXdKtKa9b+QjGB16gCiRlqfPvSHjoJxpa52fGROj
vVpDqxLJsBQvztqeJq5UWQ3l6VXGumIQ5r3jAyhWHXb7S0YqldNQdbTqZPQY7AiMOP+PvTNZbh3r
svO7eM4I9ACn6EGwFylKmiBIiQIIdmiIhhx6ZDvsmlQ4al6e2NM/whGVb1OP4u/oVsZtsuIv5zzz
3tSVSAqi2OCcvfda37LGmtouirCUYiXCzXmY5tC+LusBpI88q319+k5Ua/tcPdCktI7p6PkLJhe0
GuI0b44cYlsJXoMK5rbPN1htqqPziMEeneTPyAzMoBPzL1YBzZessOoxZID94XCdOsYUwpowAJa/
bKI8PIW1jBfz6iZEi3mnZyZKSuoS9tIgGRhEA0DG+d09E/Rw5kYdxcXdfSBHKdN5UtDVLadX2pUm
iGFtnJzWxM9SWBs8xuLPmVDz+xrrJvIF5lbK2Hr4lwKTCG8qYRs5eXfSrAZ5UDhP22mGQPK9GcNj
EphCLKlmEQ+O0QCrooMzZehYCfUn2+CrD/+0IhGKMSJItTn3SnJT1KtLHSnxtJgOR9t2Wr4e0ZO4
ag1bdfLQbANi0kkAzdPKU7NwiDbghhkT9nax6AZuja75GBCpQPbvYH8kysF0tGqELVotELHSU59q
w5EcvIOBO35ip5UioHBe040QACNXJl8ZJceoN536HXQFU7+eJGjaLdJryjrejy7twz6S4utiiyUn
D/VtFyE/aNop4K4JQyQqJvdscZvnllnjPvMub9XkPGv32o3S2E6ZcLHEcsJTyEewBKE9Mx28nzhI
RWysFjvtvpSRDVi5b8Va7q+d9ZBAZe5J+JS+ANE4u5cR1RX/F1iAiQ/ziKU5eRePF8lI73lGjqfZ
vefsFg7pwAj7CEUJdctTwbwLVXjngVevRljR3VM3a/tJsrmUPkFgsn1tbFrKPoo+t3qrOLzMbwP3
jVrqQgHGtHbGQ7wxYpjmd8subw5BuXWy0Au/fuIZ5YfnizPWI/s4o+x4dOR6UeZpBz9F4oVhZg9u
t7tGFrry/O2M0XeHh+aKhpgBXowMY8dUMaOjQp2xWCTe0D3OLqTr4izuaBqBfnkKP+vaIQstd4CI
lxi6nfaVJt85X1zD5oJ+C7/+cF6kbnNDSrd73NxBYX8mjhhCV6vkE3g+E4PwJpCFsmIz2b4QzLDM
8JkRFoY+bzygndiv/Tv9risGFQmtLm8BPNvApOA3tt7CQusU15tm92kwfb1E+muGr43RdBTHz0VE
uIIStBDJzxfPxHHzrDK2wD4cmi5TQ9CPTF4BjoPce+3yGWbDzHAoYhtsBU+WueBAzcaEw+nIeNz3
7W0mMkPJbHvNzptyFbrS0FUo2i4h53EehKbAcWRbRW+nRDS/polbp6+3405n3srJERuC/XSa8IA9
mNVACi/D4ao6kMi8kBKnhEQWqOBw6M0D7I8rmHf4oej1j7ljYMzmyfJMRlEp2VSmJtWg9YXhYnys
fxjNPgMZn9IIynwem7R/xxrvyfTYknNEIF7WLkoFLwJn7uLtDGuUhwlKpvJkeTh9AlALh5U2zTR0
Wg9Ym8e/RgBfohYqPf5Tqeng57Ll+vv7yt/+65fOmULy2x7zb//6Lyif//dXUfk/v3adv4ka87f/
8hXo9s+/bjxFXfnTT/u+8RSSF1zQEiYeJgQ/DgjY91oGW071j1Aug1kr22G2xyqbzJ8GBEwMYHUZ
X8ltHO9PDAgUjR//y87zpzsutD8/7Ty1Xh1mFZKXG8RCOaY5a6Df15x2Jq/ORXAlwASpBa3ChnAE
Zyh4ppiZ7ylIENFXJewHqh/eRf25Yq9zjHsX/IvTTPtVNT8Ndmz3xjIYLsVVX156IJzKvEv9MmGA
l9oz/EBs4YahjLtyeUndQ9wFsxlRSaijG1ZaHM221TsSeK5uPwA0fgyub/UR06N9xAk4t6m1VkLr
mz6d0V3g+xnh30Fcseh31/U1oOXO/sy90gZl0X7Nj851Dx2Vk8kS4FUP9UXED0Sdi4auHvfDFdEt
6RshnJk5ggEp+rOQwNk7wzjN3XR0nnDE0WApzBZPwFCBidiX5bpY1h8mgSq+nZ1HNWpGiDnEpSb2
lLJ06zw8zxwhPll27AiwZy5VBwV4RIcR+B+qH9hkaFpcyF5WHR2DIyHIsKDkZlxHh/lpefOYrkxo
ln12cTG5b04B2eY+HkNmus70RvB9FxEaKUfnYZg8ng7Vq/QRvL/f++tohAYDj6rwFr8NRuB6qZaX
MmW3rrlW4RVLsnZTivL7/V1S1u11a9FEU59SX6/e9DzoRCmvhnXiDslcH9g5Mg7tEnE7TrsVTQAT
s+OArZ1tciUexr/KXdHcQmJmoKRAMcGZ6T9gAtLT+h/ifPMbTMB/+sMp59cj/XDKMWTh8TMxO9LM
+umUAwTLlFBncLJCl/HDTBIlB/mTDB8lTi/yT8UupyEmqZIl0X+iPfZnTjmQF/69Uw4nPup9BWbW
8Jdi9yLlt7NSyrdQoJomiB4GvS+UFDe3E7qHyldnl7H4UgefKcCbWWRNRGlmTRBUIIJ+mQyFqKNE
g4ES1Jo8i+/WXeaCdmMrUx3LEGNy5pJQMDGT+drJfnl+jtsx9S+8BOMTvIEihdDn8Pv7DXmspChB
/b14lywYsIG+eTmlyDBIssmFfJyV4qg0hdDuDWZJcGRmtrozH4WofZ3en4/4JY3z06OYdQ8n/yCV
eUA1q/rXU1hF5MWdmzG0u+uUspujNtvEQsRuc1dSmuxesco/+HLwkn8MX3RjORxMMECy42oMLmT6
9Xw3Y6lfDzQ00uF5amZeKkfNdnJeckd610hfjM8B0n6IoCB+XlSKZIwhETm9XJt90D236V59VOze
avtSL5RmXCQ7OggMYhj4LtWxAeyAlDOCZn1rS8lJ8JWM9iE6e1+sJuZNd9yD0r5/ahbqwBVn5oWJ
/Ksa5SWujQsidSFx1jGDiH8LuEVFaB4WSjR/Zw7T2aQuS5HQL8a1X1EnxhqVnvzGvHmwPe0G2NHg
202T8WMhLxq/dOdVTCKx6D4c0V/DFp6m4xRWQzq5y8SIFaHyJPi+CEM+Te+wZj+4LkIAkKZjg4JN
UaqQe+wBb+7YwWtuwlzz4t87xMWFNjUIR7qYr5dQX0I1Up7mB1ASfWpT+J4q7rqi4rps7dWA7iB+
tnkxvSynaHLORKWROM9ownINE3H5CAzzdS6h7pwrm8zTnXJ1naNGlic1mWuMhJGdtw9Gac7pMKmz
oDv7VHjoVlz6mxXx5kT3NjhSrHcak9c50APK2L7fWvh4eL0gQj2Fw+qZJBqur6ayZz4z4ALKO/ws
z/55JTt4axYk3eDVm/cBXcxJ+ZE6Ne8Yx8O4X0dbPj7gNcDk987zDP+PK40fgAQoHxllUQIHbE8j
eX1+1ywYmy8Sz9+npIYXqohSWeNhx18BNRJj+i4xRt3O7JFhOtZten24Wh0jbLyxJ4/vDD6ykX4d
W82cmiSdse0Py1j/sLyPBDfDRApv63xx352pOm62/opWcUGdo+0ywZ6f69FgBYhn6CbOB9XLVYuS
KeCNyHxN3UV/Hdc7Y3ncNfbHB3eFaWDnDGR0kslU2x3cO24KDyUTxqnyiUYHjgT7DsAoBuCzEDnm
YBAobVI/mf61Pn1rxzJ3IcyXTFCam39/28z69K0d+5+/hVowdvl1laKz+fPxvq9SLDUyIcXIZ76t
Rd8HLiwy7HvRzgw1VomfVinJEG54leBS1OqsLd+VMwbLHZpDQ6I3i8j8z6xSuuBC/rIx/vGO0+v9
eWOsVbe8Zyh0I1WgujkPC3A4cpDB5jYrCJUkr3ghIgGB8CsIaF38c28nMrwKX1kXDSI3JvXX0h9s
uh4h4gyO3SyjweJpHadTIYNZ4WLGhs2RMpsenhk+aEXA+z97pEmK8EkcOJ4vrY8e7Qf8Jhf/Ovr6
3xVn6BfajCGD7SsxETs99wGpYXSz0QN0e1+PhaxFB4WfOgfTUXpbt0bqZYKy5EzxiyPwgi4bvtj+
Mqsn17eD1+27DO30M5fz0zJb6FIOKNem6Eqg4La3+E67iHudcM8wvjeuisFJd5GC6zHoEHlpbmRz
RCvopWDNoPlDNCZkeaV3Bpu0cN77wrHaWDZchSxCTWHaG/AXX9BJCqRojiyPMIgRKLjeS+og1wt7
Pp8nqHQwjptOeQLLrr+J9ML8U2ps/hYi0a3Kw6wjSXKp0uAIbjMV6Mqo4EGDyPskW/YwPnsKBQii
krMX7dyZBtjmU4VUP3wrv1Qx2F9AnxxxdXn4k1yd/g7NLDD0Ovfu/Nq9Dye4QCcaJiWwgd/IgaKr
mWPy13zo+znizsJJlXEKKXZhzcZ4tGflniwlVmFsAHgfWxm6flt60eFtRXuuXasarvlHpGIwU4Oh
zlr3Rueg6NzaFX64w7i6e6IXOreSSVJFcPU9PH3ufdyH7ac1LyzGypz2UlhMG4D7wfBNPDqqRMYD
+gqMTPgAU8WGJzweegH2vvNYIRV2CUOfpOnaBT7yrjW2fUHX+q4uWrRJfjnalHD19dyRL3GdLS1k
LO+a7J6eMfV1wmeFsPEYpUbnnHH/GLST0LE2EIIYg7UEdmajc+EWk8KcD867p/7okkwIrk2y6DhK
2bi5bfo1nbNS9bQWHzkhiKmtH5Ge4EZ8tWhpiDeNb8Crp4OjRsPVYBwmnLrJDglEzIdgp+dODSyZ
/LRrLM+PO+qYW2Pf6flsdLo1kCliXaWjCzyPUGtzoZ6XeMUtIqZubi+aXwwqrrljPnXpLVSCPMqR
D/NERudPoE98e+WbyShhD/JpXOfNp1Yh/mWtXpRX9x6LReepxP/UM1GEmZSMek3o1khDublE+I5L
xENmoLwN+vnzPeCBVAmouTCW8fmb4+5yGodm1wBHVMyQwVgDwRd5fARKXY4+vwmgHoLo3Npw761L
lPpNeqbx/Xg9MowUGtI+uHj53Umwr4JtMDYAcNBRoIjGVVuOr9ghvdvktDCIqVUiSfIuFwfYTFc5
8XMGhHR5Q4D1GleIZbNZJsVFE7UXP37mZldOckO0HQ6DX+NVbryH6uUOyVkPydeBUaT5AhmGeqPK
3NwD7Ug7MPhrLRW1niUxccRSRQNKoW76uy2o39dSIWGg3Ptfvy6kfzjY94UUkT0/CLkoidhiJfu+
kGK3x9XFIgrqzmS1/GG0SXnIcgmohoWWQvD7OsraiaeKgSeKVkP+c54qCXXEL+voj/f7m+fqh9Gm
ftXTTKkQLhDJpvuy20bFfEAI7317+miZQeIpxouT2L7ivAnf1Kmw/RbYeYRO8ayOOnlCnhEmq+65
im5jUWwN+dwYPWpuxEmckdOyiMBiLj5h0/rk2zRjsnaEbafcdiVaCOqjdIcRasiOe9wRwVLta0Fn
m5WHEoUTWUyPj4P+ek5X51OUJxHM3fj2YThvqEKJH8GAzpY9eGyEuZxgUxH5cidHCEjv0hoV2rhF
iyg14zw4yhGDyQwEG4J5xbgKAAec1pFYCajzMjCkfrVioDueEASO6SuavSlUdVyrMTIjg29EUQj7
j97YbbVD/GYL83tPLEx8deTExSkK8+IaRvV9VDLtgL+3EYEgx9VldRuX+2iIS/eOBLAmv5XZwXVy
nSTgzSxM4RaIVfjxBo1ohPK7Ye4YV/88qR4uysW4jc+T84QFJk6ig4H/dSIiUpjDMixz757EXGCy
RDbaRpG5LEjlNN8bwG/SiU1PeGdWR08Lldur/qkm0/40Mh9vTN7goajF9MRjkMzAqK+ybGIYVdgw
sTM4iS6PKxRZ9NAelsNVNfUCcjqvksIrJENwa10bXOdE6xH+zOTyvMFlYHjlxzDFGfpgblzbo/LV
QYuW+jemp/X2SEFqbg7GNuS8fn99utwXaDNkcrlB9+y1XU3A0+5auFL/jDzrgO2pPSKPY9Rx56Rc
mB4VTYa/TY51dCqw5vMhnYH1naker8aNWGQYCeROGBP/wkJUM1L+60QoigpJG7JrB2mu0QznDPX3
evG04Mnp5CxI/53wTgqM//vrufAPx/t+LqRJRUkh8ioEcf3Hc6ExNATxClOS8nXN93OhRT2BxYqm
1FCTNPplP5wMubvEg2KONU1T1f5MUSHTLvvD2RDsiBCMoXehGa/yo35st5/OmX42ta4JybiNLXNq
mFOSIE/t5s6Z4oSWCs452s25VoDPtgmVg5XhXLE81aNBYjMwUv1uUtwWnAWxeoqGjXKhVYMCRC+9
Zimz4+QleTiDxmQHqmuLc9tAWxLEOv9ZteMXcthE0vaHvmIrhLscgBDG6UGkMwLbQL3t7I/y4CdL
g3dVHhuM8nmdEyeBNNbkjQIc9+NKyNodOzhJZg9CKWNfG5GkMcV6GFMAvXZTGkioWCImWGBWhkHa
jC3TrZ8fJ4ijYNglTi9vCmdeJXg2Z5fVEPkzU0eJ1oWtoRxl23FA1DFA2IYxP8CfObbqfQEFw3hF
chLu9PHDrUf8Vv2Mjp+Dkecc0tbbojFVSdQ6RI35VBdBMmRi7NboIh4AMw+b20vlDsLz02lxDzVz
Qa5CZ3LupzUkORJv6hJEIiIHsHoNg0sSlttFx4wxFMjJZ/Wx7wLV2Fr9BB9Ai88J5TWZGr0YUBzU
l2EK2RyhRt3NuACfwB2+iXGKZcq7apuTQYdwFt2CQ8+MzlntHLaY6oHOY8yokFBAZvBpYpLALGfr
42cWKYtYGMykRcYIdqXe5ymViN1eZqfhTJ9pCw0n2bj3787zJQh5hgr6hvRCjkfoFIuOk7/McPeO
z9Ptwm5nMV2cnDTxDJsmfR9Gs9qRbp49+BheHPKTUz/sbD6SxEHnkR5lor4+jiwhvZuAN8keG2N0
Y3F70F9sSqK4UFtgEPO6z2QhkACHJUaOwaxElqR50t17Aaafr4pkyxNdOi9FGjRYmg/Aw4ZrUgDG
5fMD2sIwUD4lArN5fUjVOwd9qM/HaYJReDCC8RKniytCdUwqPuizxu+KxX2WYUm9vpN7Yq6NMaB7
GnlnR0C88CGIBdNKwz4s14TiPeLr/ryG2yDZZIacfKqy+E7W+57nQh8DnadSn/GUGN3yiOYlnXWB
jNEuGVOQE7hORi1QVdqdZNot5NjniNpxSoX+iHZ9lMbFnHXjEEpbUK6gv9PnG2S4qYF6KlIezmkO
QbfZaqI5C9r3Me4ZDLVMShJ7Iqziw+CwxLkAKld5BlS+RcnEpuQFWDV1wsuRpoBdDEeX92MFNwJ+
JBPyoHa6tR7e19eFtr9PlNr288bzb8NwNmD/bvsG+5XMIVb2sVLHYjBHYGyyO9BnlefmAfFTAktj
K5J47fLqXV7ZfN3Zfx1sGuHSYMpGTLVCNiIqLdWvwd9N9Wo7fzkbbsp4fOdjA7nMZAlan0loClgV
krmvTp06F1l0MXqVdADkVYewZe9glA6d97PlPqRp34xuQwaD/Wls0kN9jNkonYx9v2qm53Bo2QlO
uqfZRfWaRd5P9XE+nN9n72deKbpdvuTPp/S+Puto+HvnNpzq9a5tb88nAyP1lQjbU563NCriynS7
pgccmwp/4miQb+7K+MSuEVchCBptuJUF3tZtGkcjb/Q4gg/L46X799t5D9blcZ0m6emp7wr3/IB2
mvNwGcy47o4e5EQXn6CAF0js3rUhEYyRHtfrFt7hDQsM57aZ4OqdF+UbbSFyzWx1NzDtXItk05aJ
BZNIojHJTMe0OZg+4uNCMTZWO0vgBeWfMnIIpzl5yMvKkfEIMMNcF+ZuRRenLyIUYQo322vkQk5g
xxSSe9+f5GUkIh4sW+Mp6DGwNL2tAFldXCfGwDa9HF+2Tiu72BQ4xY+rM+96r+6DQnYMAIOH2Hg9
LGQi/EYi96DzWyQ9cu+1oM8Hi+YwFhLc/TsaB3tj2VNvOsXG9HnzLvmmz31dj66qf2jdktbYfU24
3PgSm11DZA8vAfw0+nFECas89mVpEdk6H3TLJLTOt0iK6sMloAmkomwjTS1571lKhvEDjUl1HpNO
6NHHOkJ4ItLOWe0QCTo8hVPFkQ/wJXHtImU6hP0H4faT/JKLnj9Em6kyriSPJvjoYA2dA84LZsG+
5nLiSYiTKwdLkwCiU4CCX0M6dWvebovsRoMoXab2pn65z3pmTgDoeN2693f6OTegyaQ28mTMrQt9
Ey2C91IScf/Zjh6L/uT2bKxxkaRYIRwH+Mik4NTUuTc9ruqlvtigLxu/n4gsjQ4oaAgl+ewRoZGP
G5bgl3DHQFSCLBPB1XmYNAzuNoRkHAl6bd/7jbngcFlFEGI/McJDHbSTk/KCnAiRFyKWoQV+BdrM
0S8ZVeDW6lgFnNOaua2mzejP622U5/OrTFMHbFCcoZO2bAd9Vbvve+eCasc/pK6zRvJWIpmxARuS
kumVw2habY9tcNuydCcMgJ1xOh9UBP3ptDUWxxmrgrQ5Pp3wvR78nsM+HX3j8d4lq4P7eWBXbR7f
pVjtgBbwJz7zewlQjGAPHGfX4SIbVesTeSf5ePCExVDZ5fpTtVd4rwqdVhfCtBwpu9tJtUO+r+w7
J6/WeDQUyZZBI+PSgwFM98dvhv6QUzAyqrOyUyglQAVVd84EWnR6uxUIv3DUYZjRNgjgUl6zyMwf
vJVOK3BAMRzn3rkiyEo2EpYNT17fAgDFaGwnkvRuXAgHtuPYfXZRNa3uxup29KWc2Z+baqTaosCd
IiIC1Htu/cRTGSWJRhT6J1lEC+jzxLsEjY1hhXqCbIYAcvAZfjAbChuA4kLnrOiTQziljkhQnm4A
B6tIGCJ91bMqX/zjxvAGPt2bfBDJyA5DSZuUjZ/JviKt887BdIST2QrwcLa+iAvbHox4YEZn3T8r
o8tgZL6XMNmmyoj1lWAt1QhltktCwQZF0cZ7Fz+QjzI/KiNCPc9uNRp2s+OLNj7+lf79n770ReQz
aWzk4RsMVf0/qGn++Us1RE3D3799+VP+9mtNQ9jAz8f7XtPougZXBVcIbhLRYfne30FbBGJBwhDC
Xfh5nC8y+/DQ6JqBjeYni7HBfB/tAGMZi7iqP+VMgQ/0h5Lm5zsuGkA/NHisSk0S48q88vBJE7NT
ouIWXD2rRdlzeS0Hx/A+nMoqms3MkRh82pO6pjVTclKQpoN3TYqGh21BupudIvUbHhDzrDL9+RZV
rZNW7N1tCpqjwoBPXylKSoYlvW9sYQ6LxP0wUpBn48I6Mzs8fIIQfK/N6SMRbsqkaKPEist2PGBT
A1ysGR3M+LJSuu1A3ffIHK92ITgO3YlhM41UBi95JvyiXbG7hEMCE2S3Xma6szszADedq+kQouSy
y/4aCYnIoy7Au8rqT9fgHaQe9tVW4cLuEDJBb7MxsxeKIeyhNGLoAxthqrxQHrBpYHzEdIZ96fQS
1u9iug1ykUUbugDRL7ALICMkjFpdBKqRuqw2IiDo7ATLzKVEcQ4TCdTt8vB2nrSYqwfTfNmNjx8N
Mulrwvo9acYV1MESDJvj9d4D1X/Fm96/bRU/bV62glyvjwqbITIJWkQq2tOpTF14kmYPDHTDoI7u
7hSqhONlpKZOD/nygisTfyJ8eCTfA/AGUb7FHwvJL1uqpyczc5YrlZn5UwMNLZDih390CfeuCU6R
RwVn9htFH+k2pV0j3xLJMahl0dwe0HkoIbrjq3P0jz7Xa5vzE3Axrn3K7M+QXDB2Qwh0N4glm2BA
4DLIPShubQV7oa/8NKoYmJgR7m7jRUL7AGNwX7KtTUE2PMIOkiPAyTEKc9r5lksCmnd7KuDyEE/E
hKbzm72URrkBt39xMV7K2yi/CcDiXXUkJkAiOyqD8D9jT8DfktHM6fNkBzkfPI8R/Li150V82tyJ
X2a/1LzOjwPbLljYcxj0y9NGi4yVfHeLzCc5t/AOhqeUXobJcqc3bkng5cVWgNMFd4TbdPP7/bXz
CR0KjU3hoN8Vj13qoEvmdpJdF+ETN9z0+6PviFtcZ8amZgzwpAHu73iGTkD6DZe2Paq+2m8Aktwz
dxhI6vggTVFi5zFFHtqtwvYMKxIUJEYXe/FMTLcyTzILk8xQJ+RJ1u5TtfLFljm395fYiGr2ede4
Tabns28odrlCXZ+w+X14rI136vUXxLWfJ3waDwSDS0IT2ITCd4MrjuiNZ4KjqyNE9Xe//zSDfHoB
RuCf1NHhjKXU81w29ARt+CnJBad1idF/L2kzqcTX2x1etYdLZhFitFzh3iJTILvJPj9I0XQyyBkn
w2O/81CyUEPse3XLSxbJhxiYhtubQ1dblt2YqcbAvwfSX2KAf9PQAtKgYYbFkcbd3+/b0ahjaftv
X96sf/pa4/7Qt2MW8PPxfljjUBywZIHr+KIM/bjE0TNDrgZnCGjwzyMMTUU/pnIHv62LP7Tt6P6x
Lmkm6DgRRfsnRLLkNf5hiRtKqikjjFOwy5ia4Mb9sMRJyrWTTgMUaykdLo3eAMEzbTRjsQKfD6Lg
K3aGOYT4V3ZN5hdfzHqROnMMaWLdmClo2HNEIgytqyWdkNZ+oPCJTOHMbCmYT0mUv14fUBMw/VOz
zau56cPmvXrFhwKdH7uUaIr5cDJcoU+iADD9K7mqq8RHNu7J0zT37odA+uhem3xXIqYlc+0xHRRP
9SG4xMUZrihuG9Ppl/IbkeW8Yyz/yJlQck6bKr5s+H5lVrs3Al9fEeouu9euw59Jo0Ve1P6dCNU2
hqVBDSpvTrP2ACZYjTNOTuR0HT0d3yZDX6Cilj8ga3t6I7OC0QYodnWqX11StUNpfheknuypDpqg
nfUfj7gNESjMAib6MDyd+fw+V5fHwJiv4H4AR0BnwcAjrmA07I+j67rfoeoCU3RB3oblppllB59a
d7kcTDPYdFj1M0CranhcPMD046cHN9xuwG6UT0MUhBNAG+KI+m4wTV5TJU4pm8mUsfd72hE7c3nb
3a9jlljrNYmgEE8LLUJQvB8AJS6wP63hCs0BKo/0nckUdpH5xisIkkvtAFheNGsBIKbm3w8946OK
eX7jbEZ0wLCZG/CAs9HjMOvjBuQlkKY6LvglbgDjHasf9buBMWIqg18BlS0YJbdS1rzqMJuFTHA2
/HZeHwrpsAQEoUCX1m8v0/HrlkUS4TCKXhIbfD6TPRW3E7T1+1h6+AzCEYwJiNFlyZWaz6VQjWSu
xS6FpODweh+f5wDtsRtRkgnFWL+tV8PP81x+Fj9kdFmKT3sA7ejduBljHo6E6AyeAlK1ug0qploG
noU9N8hCKgiOXK7qVR2lryjWsot7kSM+toVIL87C3nop0YeZrozas3x9PFdI7Kp2efioWYxSJ3XW
FdsRmkwnJNbqqBzmtuON15hucOrCZrrz9+xMt1N3UowLt0JP7hjnCES+hZNX2fbp6EryFY9lnLIt
aMgeoNN5yed0oAoPlGpgEg2BdsWlyK/C7hycqeDM4PLyzDw+3R03wy4wx8eNVDmNPqKPzNAcS50S
bD+fwnAK/YKi0KBoh3lMvgSlFXCHj7ioIksayRWE59StaMnJm9v4EgBqHdwmEih/CvGPO+iL7Fla
Xkjpa0aq/fhoCIIkZ76eJ5f3xrkHcsSQi/l7zNzTvowG4ZDxPG3Aq8QPPSzYZCfbNaE1CjGmblkQ
kTp0+vmQ5L3EywLqyZqIg26kN1EZfhz/mk/9Wy0nvMfCyU9B9P+1zv2ff/2XfxDDqd/++9eg6rev
QdU/4k3+d+q6n4/9w5rHwmrA3ft9afu+6GkkyJDW/gtwz0AOJ2q3b3XgTxJtQ9fgSbGCSlACjT8l
0SZp+A8LHmunIquqYSncDfMX8VsjZbWSZNmNMVUVkRcaqH47ToKeUXASyKTCyb7KH2OkMnBvw5aO
+zlImJKffBS6YRLcWQk1pNcq/rDfP377LIHdIy4tyQcWl4hjVBGKp9ZNUMMhP+N9izx12z3XW5EO
P2DiEXHE5zfibpmSXS3RT7egJXWP5eBAwHbCPLm0ncWF21nOTXhN6q01wqiGbPtBU5tJ/Ci9COvw
eVmdHeTfaMEDY0TH8TqNw2FGh/YwHypPOg2ZYY/v9DAlicKiE3+4xNeBCw8A0VLYv1fQt5NRPvAH
OHTZBfgs8JnTR9r2prpgTjjV0aef1W9k5S7UG17oJHgTTXnCZQ72TPNmq5mw2E3eQC/Vzqq2Z77v
lrbJdMGpPrB3s0m3Ly5KQa941fbHcEcuy4zEp3FXs48gDXC2262IxQ0v1MDQHuyXRUdhR75XFlT8
5qQXP7uTE9M3yZm0Y2mk289m9NnYixdY3/zCiOHzKFnw6AMnbBgt2GRMMd/XRrKPVtfFyTmzJoPw
BcVEnMbH5RElOmLFGS7rAET1xORL07/NE5QDlosCGyBfGdQ2kcHTN6BF/LbkEk8juFyy3UdigyTm
lgXAImj+RyQMDxzbl9Up6t9bP76ioJ/MJl2QOTPhA+88I2j9Z3NcelZQMWehDrcbVIoH3OK8bjiU
YDuxf4j6sTUiI2FkLAoE94rHMVx/GYnnAcwoPQSdx6ibzvwI7WM1g8sHriL3I+JdDgFcdVcFZqSi
QKTMxkKs2kvTo9fOgIh9Fr4YXpBtw8SKF357wAT4mD38SH+4/eFVFhWJrM2O+0p2zuvjhO2CGjXs
1yTi2WVi2mvi2rVuZDVRal2cOlk+NFJwtjnh7g/8qad234Y3mn+EvxdIDcxqYx5XB0A5RTeXry+Y
tCtK89IF8zXVJwTu1K+tGnWvjyAdQ3lH7Y7e8r2b31+ZKdzVedbQKj6MC0GIN4OHV01NhiqI68e6
sx0ENMSrLaFCvMsEbsNCznfwHgdntMUiZPOecZr5dvgseoM4ZBeViFk9hHG/F+37TUiH+YAGlvjI
NbPDi5NMP43CkwmkcWl9ol9MlG2Rv0v6RM/dIT2JQaimIT4hg2YHl6a+wbZga1Eeep78nGFnJ0aq
pCS/j4cj/EsGNyBGDohv4hPk87E3XM3teOcx8uEuXN6GWKNk1lrIW3aySW5EEHraTtvhJSbZhuYy
xScyFAbV7w27WAQfAw9FfYUZbMDZhc6Ubbyout+qr4qfIQtSwYwMOheWU3XaKOoYOSR/KF8fbwnV
cbW1rIgLtco9zodYqaadq35CxHXPxSw36B6ImaPP+v840RzvKVrPUUFPHw0r9wOwMG50wnWNDRW8
wcb1hTaGaXlyie/l6FGHt3vSOwoe6KMb0Buq9DjjPAgnS5KLIFD37dG+vbFNODFluTnr9o2+k1vx
BhUfaUTwb+fwKSdp/tADtuMWmaT4VFzL2/3rCoLNfXF78Z1ChMjLlORf1H46sgBxjhOfYebiK/Ev
EyT749sX4modojC4aafgKnFE8Q3iuKg9+Sh+ijimOHI9Y8qFJ5socdzWWBTEx84nADo7xe19ZcTn
pwQvNVs4N3/UDkPrh0nDCEYLTDcUBeIXahx+pW+/4bcvf/99v36Ch3mZny4+f4FSVukEiI6b6whv
76Ozy1hNkEQBjxALi8TJAvshdAnxubhMXPL75eKzH2+psnAxB+Q23/+oXIKqIfx2iQylQvJ+//gY
y+7jKxL02yXiOsGx+PYV1kKsE8KB9O0PPZKvryxPfC2+Ih/MkXhn8hv4325HAKAdf7uam3BDiJ88
HA03prmJDxn2P5cS6RigkuKuPr5+iDic5QhTYPL1Peg5+GzId4vvH3Kt6T5/jIBzgyh9XafZ3PAH
QWIPA+sqpld3Cgivn6rPa5Wv8KHPqRjw7BBx8P/YO5PdRpY1v79KwXu2cx4a6F7knJwHUdOGoCZm
ckgmyUwmyV2vDG8NP4EBrxpe2ICBfpx+FP+Cqjoliaq69xQLaBo4OnVxVSqKQSYjI774f/9BI76U
MFJvOnk+bFs17y+m05HpJIAKSiZVQfJLYfUzptP/PCIm//3oXUUl+V9fewMfC0iiiN8/5fcC0hDu
piq2+cQD6pSt3wtInexBaJ9oIUgNhIb0huzEj1Vb1VBK6AqMprdkJ1tgMBaMJ/4f1fGfQE2MT7lO
XAjctOBUgd18aAxUVn6obC0tI07AMBtUCrFghCWvTd1HIKCz96njFHdKZxUf0q7gSWI2gBvNtkmJ
iOCuScpxtKTxa2EoEaK/Qz0W4Guz4kd73yJ3zS2uViyPFJrwCaTd+OBV4x1skE0Mo5InY0welgFk
2Hlnu4B2XtaJG9wW2KPkophEjkdWaw+7mQWCub0PCZUq03jB56CaxeYmsm8pKWtrCFfJpjcnQziC
cODYty2FGE7oDUgCIV8RveLs8LrQ/c0s3viI8fjV3MZSBAHF6gm1IGMVsDEWgbTq7v0dW7NRw8Wg
YY6GvOAavw9dRA2KeK/CwRTuPOsreCSuaVF5EUU8lnx7ca+scCLhiJrBJ7XqKX6JHpcF3eHKuW/N
tg/aCylR2F9Qp29QYtuxbgNqBzPtCjWjrHhbVtonWcdmoHNPl/tatiJzE0skOd3mtA38ezSEvF+e
My+Oi92eo32jzK9Gh50jVQ2RBoQDhG6KTJfkptoOqqLVzwcxLARAjQVXIZprsaiEyI4jN2dyt080
T6JgpBE6yHfXM4zfZRJH3MIK+vrCmaHd0oBNpjV3+wBTwsjg9CyBaNauvvQRBo6a2cidtMrdbVfe
8CTkR6cpdGClPavqlfXCJZdeqrsldajRlOK9FKS0A8i1qYKC0mFDFBFU2RF+LJpv96RdO+TVb10n
k0IaGj7VUAknSPiYEECNGLt109UGcIxu1J4IeqJzryau0QHzB6KysqtwW2sSNIAJmJMRStASGXmY
CzqHetMMfYegQhkW/b6dZM9qaN6PVhGDrTyKSVR3D2mYPi6U/iwoaVrncUpdCQZQ3E4ptDjuo1lZ
ugaMoUwNcCVJ8I40ifTBJNepbfvTaNUFC3VtQjBFB1d357gZOvRw9eEqILbYm+EOO3MO4SOOMsWa
o9KzhbTBBdkJIb44NAMg8BER5ZhgYnIk0bTj/MSEZz+QOlITtIxZCLwx9yPSat3eana36rCppplb
QA1pr54WnmtFPKVXPXm7sGt4FJhLb4YHY2OnNZTiZhHUjRzzFXSW1pQ8Wzmaba7k8W7aWnOUOTjs
eHfgUkaCNRPiWGe3J+551Mt6vBSMbzb8jjaKsd4Z5SP3oPcqMkDhnMWreVPx3PrLYE0ozdYDgVn6
XtBBDOvPbggprfbxa30jsReaWcCNYzclJcKdXIlUFXdad/EwkUULHjYj5tr8Rxq1q9ILY17JDb/e
RrdPjCQ+o5vOqiGcPmQcQtW6LseEQznyMjT8B6wuHbZNCtibPRnDDq5K3tiQUKdIbMSk5RDpQMAE
Ppf4guMVyTHYF+Up9DKJaj8oa42lQx5CxQNeiNkiNGlCkAd/YYIYOHk5CBg5Y3m9yPMijwJxFkDY
c3vLDPoxoJGThDNRoSHX8QycV+SuMMiUu+VRg2835Vq4oph0FRQfrt2cutdTXtwyGhETVOIqHKwi
kVCuxttaeHgit2ku5NPorffUXq+qaxAn09kwMzfQNMHdYomMuofjWx+uOCyXPbgMNot34pPnlgUP
FTkYQ6gKrGPIWRo1TpCrjmCXcMsiJeKxrYgbhgtU3HEurfyXAU2sXVdqtyQXtYv38gLB82Ees7gB
gf1VaRwrDRW0StZFbDCYz88rDbzy/ve//9t/e+UfnBYYH57pTYEhkdJjGoj/jzEObwsMDE0AnI7O
JQoGJd8LDCSdmJvLMqYBMt2ZdwWGpEEGJ2FCwo0P3/M/U2DoAoV6HwsBuwGESjEkbDiPsN3btkxp
TSW1JowEpjF4bgz5xVxnjcwampxGkXLTsXCw8IiRcNDMt64TgISJD3zkj5oilRBEQnaWdYSVnCi7
W/K9B2pDf6h0Eme8Fau9BQoDtXg4D0Cehqvh5llGUliBdXT0CLrf/lnYeAPNT+4JRKyv3D3ZYKLF
fMPp0yeTTWfNo30A3AChrWzrSK+fagUax0DF/+dxvcbB0+pg700IBCsJriESdv8co5qTBkZ71vUM
dZotO4sIz7hYvk0JfryedonfGc7uMeIWcYfwgAaqTIaPs9E8sw/ptb6Ll+3qBYN3iNSY3BlOXka4
fO/cjowqFD3o5N7YDEf0Xuj8P0Ghg8aMRFVbj2t5pE+DBBlFhZJ1NScMLjB2Ec7TPIQ3vvOLVVT1
02l991Q8aS7EV812Cww5t435AgItbewqBMuaAhHgvId3GuUJwI0Z2C6Wn+j8uSL2eH6zTYiDdk29
V2BJRaOrFkynUZEPisYW9QwhDy7btvYM3ZYGmrwNM9CkQ7BOwgSfQN96SltGjEbFU+F/ZOhNHJph
JAHT1NrUHJ7QNIN9Db9noo0gZEydEPNe0fXKCJKI6Yql/MDwMkLWs0iRGroEb5aKoCxbCZ30rto2
rrZb6tO7ArjjQZ72SJnABtV55Be3V4vKTbd+AhVjFyp3+I56/k2talZQsm0vh4iKi2Nc6e7a6FVl
3NWe9sS8y7699yZD2oi8dtCmEfVKaTR3057trwpP7ucN62qyvRo1+RTggSNoxXs94lf3KVmAmwW7
qTPCWgAj9+d1ZJQx+BIvb1o4KU2jER2Afbdmu6u85jnlEniIlbk2VnEgTHs53QMrcx6xUwjT23Tu
joxwMndnsChJHI1ApLCjVsixqIJ8A/eSmqgjLM44xbtJSCNCbdtXhs995Iqt0X6SaKg96LHNTvQ0
d7VotPc2m0ZPrxycx0Z8yOwnE08y6iUGayFegg07tvR7t3yYt+Aj0lvcQkTHfHDeOyRPENSTpato
nQ3SfY6zdtfsZoBLE+8FFzAKBL6beGPwJCKKp0hjqU7sbkkmcajOH3bTxnw4izbCQ2BFgOiSUUZ9
fjca9uwuz9JBZ0Xy6loMymmaCj5mhDs4A0uPwTxeEpiViz37Ay/A9spIcve4o/ORxVPcuPCPzZ2y
MQngKEXsz5jjONPnKlqSKtnAYVtTo4lnzYBioful004N+i2/tnB4tpX0UCV3Cz1caPHLYVKf7Zs6
jiXYpC2bYGh8D9pkxz3JX6SBRlnS541F+yaHlph3xPukMhcv0u6+8Mh5y7yD1I9SY0JdoNej5ZZY
GYwceDw2tRW+DYfbSCUvujVvFdPrKtrsH+VJJKihVDTTcK91sFWLJNA0GqQoLmiKiSdUstj2UAHY
8by12rhgd7wL8TKJIyFlRuVfuFYRr5f3oq0oKBGHTZyc7lPJqtHu2fBPl1RA1Ry4b23ioelndXXa
nqL8daFycF14/cAKNKehfLdH/VEf5sahFk0tv9JDfJd6GdjRfeIPDN54L7tHouWWuYfWlquK2GFL
MmAewPF43jVJrXI33JIbd7dyePyiM6l5Sw4ZzmIwhbbEv1p/db9E94ueERF6OniARCTy32Ay4rdN
MQGN8V+P8X98/18+qSfeP9+bekKH5YgrEU2vo/3QG8DChpIIknHkefAa3tQTVBr8Gjs8iqr3eAXM
R6zQ8AhXddRMf6acMC3GOC0n4ItgHoGUVlWpqN6WE5tirqfWDDMzVOFW+4DGn7OT2Bem93gN1Tjx
Ci2RP3spJl7SFL3pJ6TQQrtd1deBjiRpT4qx9FJSMxMOsQDzbNdmSDTcGV0IGjGsEKbg7YrjhjoQ
0HnR2dW8Va/EuiiC1j7a17UkSji+in2X5IcHSahNNXhf+DLgXTpedzliN+fdeRd0I79akmRPmoBb
9qv2Yk2RQ9IcQSLBDC9JF7+2LXbffmBcH5pTekf7hpRC1hJl+9OibRuP86t7nHCJDZzRuINVh+UE
opIUp+A1jzWCEp8XR1qGEF0OtSEaDYyCotTGwwzUUG4q+6ECEVGG8oi1kNwemeAg627Gw1GC8LJU
L0E+BTSaHDA9xJ1tBHEvBdGhf2U7O6KvyglhH2ZUiEYRdM06mtdEqH3VxFsmrRrOpAhLQ5WIbswH
6CsiQaowcYp1LCFu9Y4yrdsrvPnJTvHMW+HHVOxX3qxPt1KcTko/AevWprcCqt74PJ15u8loYd7f
pxtaf4t2Zz/eeskdQmR0aK7C8ZyyYLGNNZnltZUSbj9BOkpcra7dZznbB2RU8W+myU9dmYyr0S6c
75v4IhAF1ilHfvkyBVHhRe+IrrJQTrnr7p5fuhZ6Bvgxo+7sOc5x9dnLws60nxKL8IDX0cRHbDJY
3urkWQfs1akb21Qso6vN1jcAN6Stm2/I+Uq8RQvzOoCqGmbrovc0mnozRGmuUnPSoYU+V7obUdDA
2cR999A/LOh31do2B7EkWN8QjtXFt8IJTVfSHqfXTDDyWETIMxzHRcn88fIcMqsUGJ09cm1UHNpA
nUaTeIi3ZXNN8BWmt4PpSwofqW4bnmm6/AQQD/ahJvQTCf6dhifJTpOkhayRxvKuE65q95t1NN37
pPayljuEmOjILjy7RdgjBhw40KIhQRssX6PdxVCjIGSN+4R0V7o7E8ga0t1q3zbv5ewpIW9Xb8z4
oX2fHWLF6mgDqSOH+HE8oqK+n7mhqCHxiJ44Gp+jlQDj4+wJu9WxCi7WbkG+zrQxxdgOPyFKnNmz
OnJnQ5A3slwmBHftnG1kxYoZTawIeqybG/QD3Y0xxQoqiehV0UyS2mgNhNGfsFhSsX/ajAQK7+ok
QJpPkuxPbreY/xbBwfJ2SwyUERnU1Wc0S9Mj9ICPVmOTD9RVNFmEGS1WakwdOw63TGD/Z4/0iZS2
HC/pHKi+4k3Yf5+nAu2ppS71W5aHAHrhbNFZbhtGJmQosyMqNF48JtP6trcBBQCzCVVIyBzwQeZW
QY4AZqhVwQS4axqM8khdjzG45SGEbiwe1wFtnrq+GWqTe4H41dw6MBSCyFUEPWisvsDy1R6rJrhT
fd8w+jjkLwiS560OUvrxjayV9Aj2GFpB1h4NVjCVru1wHnGLcIiZJrF0VY1CnBobE1jWCYAFmeB8
zj4OLzvEnOhSkvFh75eLYLr05THmIEqTrdzBCuSJyyF3lte3tD2cBRIL4qu83TB3iQ9p1aiIZoFF
Eulz4tS1qE5wZzj3pcb6mWTLIcKTQB0K/wz6bznWraW3RQb0oDTSQUnN2MViN6vjFcxxMED96ttN
vEC8GvwbwoevRFro1Aeu8TB4jfCGVRqD5D4qV/7EKylrAtE9xZacqOb8WYRz3lpkilawZ2vNeelm
VWOHCHcUpEw//9BlN1jPxR+tVblqR6g+ly976c7ehLVo1+Gfi12w9JNmAY7oStRn+AuRXA3P4HFL
7x4xB7mAdWcYzZmY9WlDAa6zGoCHm8FqcMCYOKsrBg7EjQNgkrXuF7JXW0UgPJT7XIo9C4GjD6Sw
eFx7nD3nHAPNsERJen29Xa+chRTiXaLih1dvEAVxvcHoOdyTdMrr24SV6R7DbuAdzfSGXfC3Gvjq
jcw8Afqx6QmzcW58637lSybdz1Lu4/TVULnshKeY90UJgd61Z43c/QvmoTiDMqvi3qFg4gFs8jca
ShRn/wenyM/dQ94/zfeaTEf9jjLepoUDjvOmIpOQhxiqdgxnAMZ5U5EpZC7bIp7u2Hh6j/CIIBQs
LimgLFv+MyUZ5d1JSQYPSUJ4r+Oui90Xxd/bkkw3p/kukVeUZGOSDMAyUG2AtxJJ76KH9dM2RxZs
KigKGnNYkbNlnALZdyaDkmZ4sewgRN68JFeL6zU7TBESFCo/SugLhfOP+YBHH6WFX+DKZIRG6dkP
KaEnK7LYglruW/Vlwg3o6VdqTGbxrr+eOstF7AFyXhd3gAGO2dzdzW6WjWvu7ub0qkUuKHdWAwE2
Skaa1KwA/FF6c141+BTi7peV5dqypyrNVKlPl3eLRS81wsMkLp5TZAiKv8XmG7LrQCw9YomDxeTh
QY04ftnemVFleilGik9Wb++QvZct77KmRcNpG1T4d2FEZAIftVtE9O2pRpZyqNTVGxpGy5lzEyNW
drAUQRTmZwP9htbUPCBuT9Bs1YiOgrfiosLICOd6XAAKEEPgLOISXzPTzZtqw964CEU94jqFHVjp
g0RtnUEPmMncDWZF3+7s4UI+KvUDXBIKp/4OBT+STtco+2upnfotVAHuPZ27eh5vm9RdtQ5EZu/+
nrNnzceBc0cPrmjuffFJa+YtPbenJJhbLObrlhy04B/h84IP+aJt5G3abnt/0bZelu3satSWojKa
t5J7q4+XedIC1+eY2WNaYKeAfbfS12OB99u6a2IEWaEPdmAyGT6L1dBu1oLZi83ii+AEPXHWoz1j
Yl4m3yppbFOOBbIe5Ti3IUp5Ii4nOsSbnt2AUMQPtefkFjGSzrfV4So5+qnsYO3CnsPRbOnlwC50
tghMPeCa7i5cKjpiWmtqJ5021quwFLAdD0jxXIHdba4GexOhq5uMPHXv0fXAGsvTjRxvMAqyNfrc
ZrGmGdVcbpC9lIG2qdN/SmMqN9Snu0W49td+k7+NdhBineqxuaayt8LtyN/cGgN+dzkS2tzEba6I
u71Ve+icZ029gBsOFTa7K3AF7Yl2lxreiL7XrElXi9S3AeVhZTxAWFJDnntGGnfaPGBgRu2692ui
raaGoq6brGnBUZmpKFs6ax9PuJ2bo6cByvC3h9gY2C3D0TqjlTdp7kQFUD7yQjFDa41mQfZSm1FO
7uoGJnrsVcNDn9PX88yVutKd9WR4fciJAGFWXEs6ZE0URRdaO9aZUd951mKtFpf5lrK9o+DICrdI
leBNHyY1d0/Rls3g0sSKjni+EY36oBvINY11Yw1VBVQRpGkVXSdQcEkUU+DBXGNqI7v20xauCrc8
2p2HyrWvRps2ThIwwrSWKQthK35lpb95zMNsEpjray1IImlLeeNIhT+5s18QUuUvykPVpO11R2Zd
3iauHGsFjFvtcGHHTzPZ393pOJpNfYge170Sap+HC8hu1KeBBckK8tgNSNuOikvmZUYwo0Y+UQ0t
qM6TQL/lnNqlM8NS0wS2lOdBjVTjOT0pjH5W4fw5gRdfdAhFKx+i8gaYBwgNzIoAGXC1+dAEj5uG
8xxIqWpsDl5PnTYE2sTPy0Zv2nr5i/3xiqQgtiRGm7aMhD/lsYB53P3j5HnpjYvxl+esSIt9e7x4
/qf/dARQgFH+1zGqDFd5vvmXUyTlw/N937WFw43EFvvNIvP7vo3BM3oYU9KOSUdv923QHTShguFB
TaG878zwsmXbMBGFShCP/8y+bX2ml3n7uoUD9Bu9zNRa5UmpjgAxpdnkar4utWixO4wGerbFwGWZ
hUs1r1uLfJjNESmomwNN0Gxi1vPVQgPgJnAkK7CDL0YIoJfzWj3NJ017OzMlV8/MUaCm5vYAPWAy
G6qrfBetUym9layr6cEKpJHi5SO9Od/N0Qyyp5fJ1VKHzFBgILKyYuHvUGIR1J6MLMOvVkDFmcnp
Xyp9SefuwCuGWBwLOHGmYnZZcRo2UTXmk0NoV+xQq+KpRvBSOt81jZLCV64R36j2sgpe2ho+SK6Z
dV3EhErTu9HkfmTPVWw5S7ZTGaWrZrDM0PfMzJuVpnSWSwCj/eZppy/7CVnRklS05xnBp7t5tBql
uKkUnrHWE1/K5kFSGZA+l1erjaW4o5V9vZmu2kjaWaFHt9Oa0t5t7f5fFbWoqLlruBFUpNNY4/3t
mxSWFr3Tf/n3f6O6/r8EQHy8SU+e7/tNqgs81SbJge6pzm3y/SZF0c0iYcjYwH/gZ2F7ixkVr0y2
NRj4b4trS7Mt7nhdh9olcf/+ifYpw50W128vhE3t//Yu1ZYHJdUmIHSYP2rkvddKz4CvWdhbz+AI
qCDZDhfX+wRkK71estmABKUxmh2IhjL+EvSVyLZPgIzYcmB2x/N1lIzq21qw8tGcJppfg+PY2+wB
TXmUOsB3LZRJ98TozklIcBrg30Hq+TTEVMqjGGtBZBq1igCfqqdcwKnhNVTZATxwQMY6p2BJCzQD
6/YQIFbpKS3iaiLhyaZAvr2n39azZg5H7WrurW1UzeJ77X7FSeB2dD+DxgUGEcN4n0J2nzm4hFCt
86e45SXzOv2Sliyo4iC/le7J/J1ShqI9fpRC3JjCIkhvzOambqE5Kjx853kTRgsYkEbIaFhrSBhV
5bf78LALtkbEyCOw4VsDRY7Nb+nUk0A0HO35h6EWHh6hl1Mx+DyLjQ3urWS6G7yvevteRckPootF
CZyhHmVWW6ujc/VVLyjDgzSYULQYhLhupi3AGH+Bj2pV9Q2k8Zt0EuUlixoAxqStUF4sBsIJ3qj5
i91whxhdedlCAx9Rps9Lr0wPdSvM+fEuSgbbm3S4TOVGLvsJ4gIZd5Fb7SmL4HnJoXz/OL95Nu5m
u3oySCsiH40ZCU/wsvCc93Nato99Klf/+XEfHNxHy+tjHWPETt8G+YyPMkXYXHn0vKDBumnQjujM
DwPdfJwRBvywcGOB5U3uto0cTT26DYhho8JTZ70RVn31/GGa3JntolFClGnraafSPKtytDu+BTkr
0LmHMJmGNVyYMmfkWXFBCXQg5o2Mtx1qwh2oLWSi6cP8gTLa4g/dac8cNWpuOhzFi5bdr/VBABet
WYuy0sVKavQEvtHaGnVeCpBrbcnIm2UTF0AXhZ4AYCfRJG9OkjoN+CUfO9jTzQTS7RbQsrNuoExJ
PKEdfNw5E+dwA0eAXJI6iKSQCuwo1GgV4JmPH09JhtEDr0ilc7ysV9R1TTAp34gXo76JYHPrrBt6
Ksf5Tg7XMpgvDeCN0y4J+NBmNs97uMfuEXdNdzyG9dMEt6fCvYa6NCKZOS0HkkZcpyW8Exfygtx3
R8N8Pp/HZvGYrcg1bpYoFRb8frHK27XFTQLxjkcsV3Sb89LbKLzgzXV1hVBAGeFHwIkug32NMZI/
jcxsMNJmrpkpznwCA6LA3pH6+a+N6LXvpmtsEeAoWAz+DWjnX4/8YNpt/+Notc43ID2ftd7eP+X3
vYigIQkgydbYVcRgb/Yig1wi9iLhISJ2qe9AD9iTpNOU47eEC+LbvcjUCPAQ/TfIPqjS/sxeZEIt
Pum9Yb6IF62I58TaXZiMvKkYJ7q8ncoyvTe6ZdY82l8fPMHOF96oEIJXtfbeEH0p9E8bad6WF+48
CQNAg8ksVqZxa7YJtMoTHoKSSyRtf+e11s3UBgW6NSEZL+8RLiuEr2v546KKbFAjMKTpeAsYvHQr
q6nkzXVO4AImPy5t+H42UG/Mh6xTDvWbTau4TrubEPjeq9ECuZd2V/rhcRNCMmiVLWnnFlUAe2aB
hQXhDJCcVZROq3q1iObSMwn3GxBSXJfIpUTJwtF2R+564YDKsI7g664M194AjyEj1Ik4e5TSem5B
AuVpcTM315KT5866W9ui/ppNgiL1SyTMlIKBdm3jJxfgNQgtBxvI3dPuqYY7Uh8PEmWYefshG0g0
Q2k3gghF4Bs0pyxzTNmd9eaDDYEN6pD0Bv5TdndZ2bDo4AwlSmYt2uaegc575dcOXrntAB8te9sq
MLnPkeIk3fxOb2Z3xDW1IWdi2SW12Owf9q31YDSDAu2IP/fLub+q69GqV7sp7/FBVIlcMmK+sZ7Z
c8BMCK5gPY3Qyku86v191V8sGvzjEE/8bceMcFMZTB9XOKxkHgt4gCh3RrR5S4dd1cWu7xDvntTm
dE3bch4IQdwaAtK+LUxZdnyOOz6fvLO450NbD9ToftJDcEfq1BYVWH3ndEkJhcyMxXwhXU2KMM1b
M5qSPZipDtEkxlVoI56iCWexHC8ftbWvtmwcu1uQeZvJdXXLfov7CYeCBTa2an0fVJ6PF1rQnMUs
mp7W4YmER+E8e9rWjV0QCgAOCEXrANfoGM5cz5qbAO4OqZdp+Ez2Bty0IsLQsM1fyNr0amNySXGf
d+F2eRQEfolv2D7Irpu+4TStwQYQAEaTbxaBOc4lF2v1EZysW45A7DlwbDdersQQged4EvQg5CYw
48huJ8B9XZ9H0hUPo2dkYMRGPwi/HZfASawyPXNcA+qL1sff5FmgC08qZ2iOYctEQ63JY+c08zzG
nJWRFe1jTA7cjRTMcCBIPa0pkYWCfx68Y4JQ76wIh951HQ9zK7AiG5ZV176mZcXA1FFqCLnYpUfk
F/2h3NLdBeEu05Z9vfSsoHoyx2tu6yuGrDMoyE+f38x8wWq2r+1r3lX1RProLrSvlVG8j7c9AlRc
+3rChxlyOey6Qhdn2jDHBKTcbftcAyuoi67Otr8KxDNCMtaHMtUsNLY+LYtA8qYRNu2cO51qJCJU
5n1ivWbdWgjFS/fZD33cjS2WKiRnaTfjwvbVl43iZe196ux8eYG5Tu3QsZX69jrpY8mSdqXE09Hp
HHys1BZXpL0sY2Rofb5ZXO0T3w7t8MB6ZsfZpJdj3YP2bxPrNfTsTgUdH+ktXjtRwaRlewfJSqI1
r/hJHuOOrI6t0QOlAaxvWcj51vwnUq3hnzmrJ4oFpbnqGigkPNl3pxFWjjKW1pg1jpepT1MbYnfR
5umkZsEcctRrCM9GsOUHHkbwVAz4yLDZb7qCBb12xhNqhSQSKsJA9o1A1AVcMZXxJvgTzLqYivH/
GMk0C8xgnfo0Go5pYPKJVTHwPbAYFGrYbCZKysYuw505UgxiAjrrYBkBxpZX5tWyIfXzAiysmvYK
gxIaYjPM9BjT5ah2BYMbvI5fVZ+ut3DDjd5Wd1dqvDKdZaOyvW3WHFXEBrTIT3TkuznzEMEghDPM
5LZXgkAtgDFdxW6ht3jYYL53V1IzYjHVVruT1aBgaXcnq1CTXFlq2NECnqB+ZMKN8gFRa2pc6K7U
R6RPbi5uATo8wx10QzOgkbuGzmhhzuFm+HMAAWb1/1+qof/8Hcvyj1BWr3xe7/vPm3JebL4dRgXS
1V2mWXGFh6jAu/7sg37+RF9BtKt9Dog2flqkmZduinX6WFA0vAJs8dM/HR3aTlyi32mxjq/x+Np+
+pTzMe+hfGIwWf0HGnAUJyrI2XyZTb79XJL+gd4UWeEWdQ1jvLlMP7oQP3+Pr1f054/56Yt+fx2w
gdPE61M1XVZOkjB/5TrYio7nzullEI4F2Fq/YiqXdxlk0eoE5eSC0Jp8L837lctgMhWEj97JdADB
UamL+Yf/+Onw9q6Qj9W8BBT0p28F3uPbOwEPCip2Ti+vXydXwGAW4B3xeqi5wJlAKoaEFzxRF8pH
BPBXZgLoHvNeN350OVT8NGxdsBf/4yfEJ+sk+g9ZGItYspB9/vnJwVO+nx2yIXGbMc8+rJO6ibbU
kF5vvoubFsS1EJipgthCA339rL7veL8yLQg2Y8sAZv3BXaKLzYSb6FKnhWqg8IHlASP2dS0773JY
wO0g72K2fNg+uT9QKl/m7fE2wOY0xeeXpgX7EHxr4BPxxc3w4XJoTBmm4B+z5iLXDGAalOcKqI2k
8Yn+6Q3lZM0wbF22LBqnn18Ug+sBRx25G1+XuYDQlLENmUoL0yTW099wUVDP0/IhjukHCwipJJoi
Yzdw0ReFNGJDM/n0NHHvnz1TLIXkSFyuTu4bHQUD9xV16UXeMarOGQFbCMUyjN9SfsI0wPjhdDll
89XRUVzmtvLzAOxfWk6FjbUlFqEP6yg7imWpQoJ6gfNBXAeokuLWQLzyWxYLmRWSFej0OuBqR+P4
tey/uKoLRZDBl6RB9pR/x3UwYK0KHdGPFk00yBa65oucFWix6IJo5FThzaJAiD17tYQ9y+ag83Y/
3h20fUy2rAveOyi9kLjb1OQoys3fMTeQnbEicDz59q4/XhQSyti8L/RWYcmAAmJIFkwt+3VZO68i
NzFklmSDwvvjdWBq4CB0sdeBQxOkcHR6hmgW/oabBLsCJsYPlwxxV1LwXuSaAQEJC2yKK1WhHPwd
cAZrBlvnt6vBffdhdghjUIa85FpcOJjClyIYFaOrr4v9efeK2DVUXQcf+XA1NBv0RzVe5+HFba+A
GiZdek5WJvrZ33GvyJTYKkmJP1hCNaIXSWB8Xa0v7XKI/fXHnItfqj5F2DyK5pNpIULsyZy8zDqD
m9sSwhpSKEUm5++YFobCCV79BM3AOt8ESbrMtVOQWH7o/Pwr84HpoMOzOa3CWYw4rakX2iOiEID3
zVyg/NF+S6XFlgnBVvnhloqtEOHTF7qlfgyqOL/CwNoANPWHhxKdE6zGSfBC7xJhA86Gip+j9VtW
C6aaLZjMJ6umht0UiOJl3iV0lGG8KcBtwnjz9TWeV1QQV2zxXOzLH4oKA2MvhfbURc4HYUlqU2ri
HULA/G+5DiKbWRH1ycfroHLNWZe+FRuXiOSwhyg2GynNRNX6HWd2UTYAFn6CaIHsQeC80JoC6QLi
IoAmBWTytyCcnMpeiacfZgXlJ+oI5TIbRjACkFFpBBpxWvg9Rw8IF5KoqV+/Tm8SzsGitXaZiwX9
CdY4g//jRf4O1IK1goa7/XoA+aR/Rr9Bh6fz9Xpd5EURh2uJVHlU7awdv+VeES1DzBBPJgd3Ckn0
ymVWFtwr+tFg4LUOP35W5+2oFFn0xCyWyA9rBpNGdI4uFNICwhGmWBhkcmB/XdfOuw4mayQH9R82
mXEpP86/y7w9BKIFpgVzwsLj8zdMCyHCO0LIH2aFLsN5MWhii6/X+/DSMAvRF/lx0uwvnVGBQdAf
qq8r6OmRHbt2+tfqJeN7ZAHiNCKOmOwsv6edqrFO2j++KEKpiRmJ9G0PvsBKlI8VZbdpUj2qoHS/
4bYRl1kHMTtdTdlh6TNf9tX4EJxw9iGejgjYpgySc/w6vSiSJVGHXSbUxeT4iWH0rywjJpMMPtfX
q8G7/ri2CisgmtKvXxe70Yg5fPQ9+HraPnffBUBDTvfDtZVCXlTrF3k5mCPvrTvPvmVAvWRS6U7h
cWAUIXW/TPyPF4wWEnhSh0Ei/Q6AA6wEqg49xOPX6ZYL/Zau2uuOe6l1yFu/gN/SZxRdCHrxp2cW
aj5WK6Jtjl8Xeav83Jjtl5ZTKJ8m1ejpOqrCpgafv9DrAOQjIQGGaGWeZGf+ynWgjWSgnzidFXRf
cShGIiy+LrNWp176iQPQr1wN8tGNT7FAwHjIIF/R+L/rzPJ3POgPGZebpPOno4Arfd58JuH60QO+
yZZO//2NPOsPIcq7RwtR1+sLeBUwib//83uN11Fc9eZfv4mtjqN9/f2vb/P0Bbwb7Nt7+/bDKH1e
j9ePZOwdVWtfX+yrWdNVMq7SLzfjokjG2fitoka4Pp3wL76/vlOJ2h8b6s/Ga45nXwbpJ+O8N645
e5yr8TzNJl+wVc1OBwM+eMuxOXswZ5xNZsvZF6z5PhnsfTf6twz2pZugSvlkrPfI29ljeeUm/XSY
d1yts4fpJuP9+AtT8bPLJ/w44TySrWLTgDh7LPFZfRmUz9+e6pukUsCW70irZ4/UHxePybhInqvT
t/WxCXv2YN+m4N0n1/BjA/zswbrJevylPZ4ly9ObC4xPot8lwK2jpOTswa4Y5aFcf3YN39N/zh6p
kYhT3pfBJ0vGR/3U2WMNxouctYlVt2LMk8kISPju7Hb2eN3l4kt3Pc55d0WxLllAPp0o76HJ80cd
r4ukXLC/fDZR3sPCZw92vLP749lnF/Md1fbskbiGn0/9D0bEx+32cz3337VZtsV0bCTj58Xpe/pQ
mp79no5XT4x1MtTH3ufZQzH3NqnYmtfL59N5QfTVOy3z2cMd3xmObZ+8sfda2bNHYsX/4pTrzwqp
j2Sss8f6+nktkad+dhE/9O3PHu5unH3Jxl+q0xLxI4R/9lBuwlolVv3TZfGjoOLssa6SkltslqzL
09nxgWV79lhfP7Ey+8Kqn34yHT8wkc4e0FtmX1rlMwXP6Zv74Jtw9ljczUUp7umT5RdGzXuV3Nlj
NbnNRAmy/Pi2BHnnXUTx2UN9/cxO77ATntDZQ7H2ZhRVX+4+fV/v1ZdnDzYYp19apxXASZfl7IH+
qKlEEXD6eeEk8VaHffZwXpp98VgQT2Y87+y9+ujsoaKSa9hIqk9uLzHYOyr22YNRQE1e18QvzR8M
+E6BefaAXz+3q+XzSeHNu3tvqnD2YNfjp8/Qh+NAeMmCir3mgJ490KAcZ3P+99n0eN8dOHsop2QW
fmmUJ6UbR/T3TMvzhxKTozHOP/mkPkjZzx5qMBanFs7Pn13CD42FswdrcTNTTn32tui96UdON426
b6vKGYW22FEa6/HDpzPjQzf+7Ld1rOopcj7ZKT8grGcPddy+2qfr7kfe2tkDHREBsYN9UrWdkAbP
Hw344eb5BJg6YVz9jYE+Q1P/8Lg6xVi/eVd99mvvYWTxiMf583j9z/8PAAD//w==</cx:binary>
              </cx:geoCache>
            </cx:geography>
          </cx:layoutPr>
          <cx:valueColors>
            <cx:minColor>
              <a:srgbClr val="EBFBFF"/>
            </cx:minColor>
            <cx:midColor>
              <a:srgbClr val="4BC3F3"/>
            </cx:midColor>
            <cx:maxColor>
              <a:srgbClr val="005DA2"/>
            </cx:maxColor>
          </cx:valueColors>
          <cx:valueColorPositions count="3">
            <cx:minPosition>
              <cx:number val="0"/>
            </cx:minPosition>
            <cx:midPosition>
              <cx:number val="250"/>
            </cx:midPosition>
            <cx:maxPosition>
              <cx:number val="500"/>
            </cx:maxPosition>
          </cx:valueColorPositions>
        </cx:series>
      </cx:plotAreaRegion>
    </cx:plotArea>
    <cx:legend pos="b" align="ctr" overlay="0">
      <cx:spPr>
        <a:solidFill>
          <a:schemeClr val="bg1"/>
        </a:solidFill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800">
              <a:solidFill>
                <a:sysClr val="windowText" lastClr="000000"/>
              </a:solidFill>
              <a:latin typeface="TH SarabunPSK" panose="020B0500040200020003" pitchFamily="34" charset="-34"/>
              <a:ea typeface="TH SarabunPSK" panose="020B0500040200020003" pitchFamily="34" charset="-34"/>
              <a:cs typeface="TH SarabunPSK" panose="020B0500040200020003" pitchFamily="34" charset="-34"/>
            </a:defRPr>
          </a:pPr>
          <a:endParaRPr lang="th-TH" sz="1800" b="0" i="0" u="none" strike="noStrike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14/relationships/chartEx" Target="../charts/chartEx3.xml"/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676274</xdr:colOff>
      <xdr:row>33</xdr:row>
      <xdr:rowOff>104775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D024841F-9DC4-421E-A37C-B5080CE6A2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409574</xdr:colOff>
      <xdr:row>21</xdr:row>
      <xdr:rowOff>95250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EB890148-B236-47CE-975D-4C35C6989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168088</xdr:colOff>
      <xdr:row>0</xdr:row>
      <xdr:rowOff>78441</xdr:rowOff>
    </xdr:from>
    <xdr:to>
      <xdr:col>16</xdr:col>
      <xdr:colOff>491937</xdr:colOff>
      <xdr:row>19</xdr:row>
      <xdr:rowOff>116540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C09C225C-9501-438E-957E-5D4C3D1929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676275</xdr:colOff>
      <xdr:row>20</xdr:row>
      <xdr:rowOff>114300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แผนภูมิ 1">
              <a:extLst>
                <a:ext uri="{FF2B5EF4-FFF2-40B4-BE49-F238E27FC236}">
                  <a16:creationId xmlns:a16="http://schemas.microsoft.com/office/drawing/2014/main" id="{AC2FEB2B-A239-4FDF-82FD-E23C58EC80C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7896225" cy="4876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แผนภูมินี้ยังไม่พร้อมใช้งานใน Excel เวอร์ชันของคุณ
การแก้ไขรูปร่างนี้หรือการบันทึกเวิร์กบุ๊กนี้เป็นรูปแบบไฟล์อื่นจะทำลายแผนภูมิอย่างถาวร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612911</xdr:colOff>
      <xdr:row>21</xdr:row>
      <xdr:rowOff>173933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แผนภูมิ 1">
              <a:extLst>
                <a:ext uri="{FF2B5EF4-FFF2-40B4-BE49-F238E27FC236}">
                  <a16:creationId xmlns:a16="http://schemas.microsoft.com/office/drawing/2014/main" id="{724160CC-6CEF-4B03-9326-185C4EA44E9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6451736" cy="476498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แผนภูมินี้ยังไม่พร้อมใช้งานใน Excel เวอร์ชันของคุณ
การแก้ไขรูปร่างนี้หรือการบันทึกเวิร์กบุ๊กนี้เป็นรูปแบบไฟล์อื่นจะทำลายแผนภูมิอย่างถาวร</a:t>
              </a:r>
            </a:p>
          </xdr:txBody>
        </xdr:sp>
      </mc:Fallback>
    </mc:AlternateContent>
    <xdr:clientData/>
  </xdr:twoCellAnchor>
  <xdr:twoCellAnchor>
    <xdr:from>
      <xdr:col>12</xdr:col>
      <xdr:colOff>621195</xdr:colOff>
      <xdr:row>0</xdr:row>
      <xdr:rowOff>0</xdr:rowOff>
    </xdr:from>
    <xdr:to>
      <xdr:col>20</xdr:col>
      <xdr:colOff>554935</xdr:colOff>
      <xdr:row>21</xdr:row>
      <xdr:rowOff>173933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แผนภูมิ 2">
              <a:extLst>
                <a:ext uri="{FF2B5EF4-FFF2-40B4-BE49-F238E27FC236}">
                  <a16:creationId xmlns:a16="http://schemas.microsoft.com/office/drawing/2014/main" id="{341301F1-209F-42F6-9F89-47E67231B77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60020" y="0"/>
              <a:ext cx="6448840" cy="476498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แผนภูมินี้ยังไม่พร้อมใช้งานใน Excel เวอร์ชันของคุณ
การแก้ไขรูปร่างนี้หรือการบันทึกเวิร์กบุ๊กนี้เป็นรูปแบบไฟล์อื่นจะทำลายแผนภูมิอย่างถาวร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612;&#3621;&#3609;&#3657;&#3635;&#3588;&#3621;&#3629;&#3591;&#3608;&#3633;&#3609;&#3623;&#3634;&#3588;&#3617;%205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Input (2)"/>
      <sheetName val="parameters"/>
      <sheetName val="Data Import"/>
      <sheetName val="Color"/>
    </sheetNames>
    <sheetDataSet>
      <sheetData sheetId="0"/>
      <sheetData sheetId="1"/>
      <sheetData sheetId="2"/>
      <sheetData sheetId="3"/>
      <sheetData sheetId="4">
        <row r="1">
          <cell r="A1" t="str">
            <v>green</v>
          </cell>
        </row>
        <row r="2">
          <cell r="A2" t="str">
            <v>black</v>
          </cell>
        </row>
        <row r="3">
          <cell r="A3" t="str">
            <v>brown</v>
          </cell>
        </row>
        <row r="4">
          <cell r="A4" t="str">
            <v>gray</v>
          </cell>
        </row>
        <row r="5">
          <cell r="A5" t="str">
            <v>natural</v>
          </cell>
        </row>
        <row r="6">
          <cell r="A6" t="str">
            <v>yellow green</v>
          </cell>
        </row>
        <row r="7">
          <cell r="A7" t="str">
            <v>yellow/green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s://en.wikipedia.org/wiki/Bueng_Kum_district" TargetMode="External"/><Relationship Id="rId18" Type="http://schemas.openxmlformats.org/officeDocument/2006/relationships/hyperlink" Target="https://en.wikipedia.org/wiki/Dusit_district" TargetMode="External"/><Relationship Id="rId26" Type="http://schemas.openxmlformats.org/officeDocument/2006/relationships/hyperlink" Target="https://en.wikipedia.org/wiki/Lat_Phrao_district" TargetMode="External"/><Relationship Id="rId39" Type="http://schemas.openxmlformats.org/officeDocument/2006/relationships/hyperlink" Target="https://en.wikipedia.org/wiki/Sai_Mai_district" TargetMode="External"/><Relationship Id="rId21" Type="http://schemas.openxmlformats.org/officeDocument/2006/relationships/hyperlink" Target="https://en.wikipedia.org/wiki/Khlong_Sam_Wa_district" TargetMode="External"/><Relationship Id="rId34" Type="http://schemas.openxmlformats.org/officeDocument/2006/relationships/hyperlink" Target="https://en.wikipedia.org/wiki/Phra_Nakhon_district" TargetMode="External"/><Relationship Id="rId42" Type="http://schemas.openxmlformats.org/officeDocument/2006/relationships/hyperlink" Target="https://en.wikipedia.org/wiki/Sathon_district" TargetMode="External"/><Relationship Id="rId47" Type="http://schemas.openxmlformats.org/officeDocument/2006/relationships/hyperlink" Target="https://en.wikipedia.org/wiki/Thung_Khru_district" TargetMode="External"/><Relationship Id="rId50" Type="http://schemas.openxmlformats.org/officeDocument/2006/relationships/hyperlink" Target="https://en.wikipedia.org/wiki/Yan_Nawa_district" TargetMode="External"/><Relationship Id="rId7" Type="http://schemas.openxmlformats.org/officeDocument/2006/relationships/hyperlink" Target="https://en.wikipedia.org/wiki/Bang_Na_district" TargetMode="External"/><Relationship Id="rId2" Type="http://schemas.openxmlformats.org/officeDocument/2006/relationships/hyperlink" Target="https://en.wikipedia.org/wiki/Bang_Kapi_district" TargetMode="External"/><Relationship Id="rId16" Type="http://schemas.openxmlformats.org/officeDocument/2006/relationships/hyperlink" Target="https://en.wikipedia.org/wiki/Din_Daeng_district" TargetMode="External"/><Relationship Id="rId29" Type="http://schemas.openxmlformats.org/officeDocument/2006/relationships/hyperlink" Target="https://en.wikipedia.org/wiki/Nong_Khaem_district" TargetMode="External"/><Relationship Id="rId11" Type="http://schemas.openxmlformats.org/officeDocument/2006/relationships/hyperlink" Target="https://en.wikipedia.org/wiki/Bangkok_Noi_district" TargetMode="External"/><Relationship Id="rId24" Type="http://schemas.openxmlformats.org/officeDocument/2006/relationships/hyperlink" Target="https://en.wikipedia.org/wiki/Lak_Si_district" TargetMode="External"/><Relationship Id="rId32" Type="http://schemas.openxmlformats.org/officeDocument/2006/relationships/hyperlink" Target="https://en.wikipedia.org/wiki/Phaya_Thai_district" TargetMode="External"/><Relationship Id="rId37" Type="http://schemas.openxmlformats.org/officeDocument/2006/relationships/hyperlink" Target="https://en.wikipedia.org/wiki/Rat_Burana_district" TargetMode="External"/><Relationship Id="rId40" Type="http://schemas.openxmlformats.org/officeDocument/2006/relationships/hyperlink" Target="https://en.wikipedia.org/wiki/Samphanthawong_district" TargetMode="External"/><Relationship Id="rId45" Type="http://schemas.openxmlformats.org/officeDocument/2006/relationships/hyperlink" Target="https://en.wikipedia.org/wiki/Thawi_Watthana_district" TargetMode="External"/><Relationship Id="rId5" Type="http://schemas.openxmlformats.org/officeDocument/2006/relationships/hyperlink" Target="https://en.wikipedia.org/wiki/Bang_Kho_Laem_district" TargetMode="External"/><Relationship Id="rId15" Type="http://schemas.openxmlformats.org/officeDocument/2006/relationships/hyperlink" Target="https://en.wikipedia.org/wiki/Chom_Thong_district,_Bangkok" TargetMode="External"/><Relationship Id="rId23" Type="http://schemas.openxmlformats.org/officeDocument/2006/relationships/hyperlink" Target="https://en.wikipedia.org/wiki/Khlong_Toei_district" TargetMode="External"/><Relationship Id="rId28" Type="http://schemas.openxmlformats.org/officeDocument/2006/relationships/hyperlink" Target="https://en.wikipedia.org/wiki/Nong_Chok_district" TargetMode="External"/><Relationship Id="rId36" Type="http://schemas.openxmlformats.org/officeDocument/2006/relationships/hyperlink" Target="https://en.wikipedia.org/wiki/Prawet_district" TargetMode="External"/><Relationship Id="rId49" Type="http://schemas.openxmlformats.org/officeDocument/2006/relationships/hyperlink" Target="https://en.wikipedia.org/wiki/Watthana_district" TargetMode="External"/><Relationship Id="rId10" Type="http://schemas.openxmlformats.org/officeDocument/2006/relationships/hyperlink" Target="https://en.wikipedia.org/wiki/Bang_Sue_district" TargetMode="External"/><Relationship Id="rId19" Type="http://schemas.openxmlformats.org/officeDocument/2006/relationships/hyperlink" Target="https://en.wikipedia.org/wiki/Huai_Khwang_district" TargetMode="External"/><Relationship Id="rId31" Type="http://schemas.openxmlformats.org/officeDocument/2006/relationships/hyperlink" Target="https://en.wikipedia.org/wiki/Phasi_Charoen_district" TargetMode="External"/><Relationship Id="rId44" Type="http://schemas.openxmlformats.org/officeDocument/2006/relationships/hyperlink" Target="https://en.wikipedia.org/wiki/Taling_Chan_district" TargetMode="External"/><Relationship Id="rId4" Type="http://schemas.openxmlformats.org/officeDocument/2006/relationships/hyperlink" Target="https://en.wikipedia.org/wiki/Bang_Khen_district" TargetMode="External"/><Relationship Id="rId9" Type="http://schemas.openxmlformats.org/officeDocument/2006/relationships/hyperlink" Target="https://en.wikipedia.org/wiki/Bang_Rak_district" TargetMode="External"/><Relationship Id="rId14" Type="http://schemas.openxmlformats.org/officeDocument/2006/relationships/hyperlink" Target="https://en.wikipedia.org/wiki/Chatuchak_district" TargetMode="External"/><Relationship Id="rId22" Type="http://schemas.openxmlformats.org/officeDocument/2006/relationships/hyperlink" Target="https://en.wikipedia.org/wiki/Khlong_San_district" TargetMode="External"/><Relationship Id="rId27" Type="http://schemas.openxmlformats.org/officeDocument/2006/relationships/hyperlink" Target="https://en.wikipedia.org/wiki/Min_Buri_district" TargetMode="External"/><Relationship Id="rId30" Type="http://schemas.openxmlformats.org/officeDocument/2006/relationships/hyperlink" Target="https://en.wikipedia.org/wiki/Pathum_Wan_district" TargetMode="External"/><Relationship Id="rId35" Type="http://schemas.openxmlformats.org/officeDocument/2006/relationships/hyperlink" Target="https://en.wikipedia.org/wiki/Pom_Prap_Sattru_Phai_district" TargetMode="External"/><Relationship Id="rId43" Type="http://schemas.openxmlformats.org/officeDocument/2006/relationships/hyperlink" Target="https://en.wikipedia.org/wiki/Suan_Luang_district" TargetMode="External"/><Relationship Id="rId48" Type="http://schemas.openxmlformats.org/officeDocument/2006/relationships/hyperlink" Target="https://en.wikipedia.org/wiki/Wang_Thonglang_district" TargetMode="External"/><Relationship Id="rId8" Type="http://schemas.openxmlformats.org/officeDocument/2006/relationships/hyperlink" Target="https://en.wikipedia.org/wiki/Bang_Phlat_district" TargetMode="External"/><Relationship Id="rId51" Type="http://schemas.openxmlformats.org/officeDocument/2006/relationships/drawing" Target="../drawings/drawing5.xml"/><Relationship Id="rId3" Type="http://schemas.openxmlformats.org/officeDocument/2006/relationships/hyperlink" Target="https://en.wikipedia.org/wiki/Bang_Khae_district" TargetMode="External"/><Relationship Id="rId12" Type="http://schemas.openxmlformats.org/officeDocument/2006/relationships/hyperlink" Target="https://en.wikipedia.org/wiki/Bangkok_Yai_district" TargetMode="External"/><Relationship Id="rId17" Type="http://schemas.openxmlformats.org/officeDocument/2006/relationships/hyperlink" Target="https://en.wikipedia.org/wiki/Don_Mueang_district" TargetMode="External"/><Relationship Id="rId25" Type="http://schemas.openxmlformats.org/officeDocument/2006/relationships/hyperlink" Target="https://en.wikipedia.org/wiki/Lat_Krabang_district" TargetMode="External"/><Relationship Id="rId33" Type="http://schemas.openxmlformats.org/officeDocument/2006/relationships/hyperlink" Target="https://en.wikipedia.org/wiki/Phra_Khanong_district" TargetMode="External"/><Relationship Id="rId38" Type="http://schemas.openxmlformats.org/officeDocument/2006/relationships/hyperlink" Target="https://en.wikipedia.org/wiki/Ratchathewi_district" TargetMode="External"/><Relationship Id="rId46" Type="http://schemas.openxmlformats.org/officeDocument/2006/relationships/hyperlink" Target="https://en.wikipedia.org/wiki/Thon_Buri_district" TargetMode="External"/><Relationship Id="rId20" Type="http://schemas.openxmlformats.org/officeDocument/2006/relationships/hyperlink" Target="https://en.wikipedia.org/wiki/Khan_Na_Yao_district" TargetMode="External"/><Relationship Id="rId41" Type="http://schemas.openxmlformats.org/officeDocument/2006/relationships/hyperlink" Target="https://en.wikipedia.org/wiki/Saphan_Sung_district" TargetMode="External"/><Relationship Id="rId1" Type="http://schemas.openxmlformats.org/officeDocument/2006/relationships/hyperlink" Target="https://en.wikipedia.org/wiki/Bang_Bon_district" TargetMode="External"/><Relationship Id="rId6" Type="http://schemas.openxmlformats.org/officeDocument/2006/relationships/hyperlink" Target="https://en.wikipedia.org/wiki/Bang_Khun_Thian_distric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8E26D-6E2D-4F74-A5BC-22256AFE8B5A}">
  <dimension ref="A1:B9"/>
  <sheetViews>
    <sheetView tabSelected="1" workbookViewId="0">
      <selection activeCell="B2" sqref="B2"/>
    </sheetView>
  </sheetViews>
  <sheetFormatPr defaultColWidth="8" defaultRowHeight="21" x14ac:dyDescent="0.35"/>
  <cols>
    <col min="1" max="1" width="8" style="19"/>
    <col min="2" max="2" width="106.125" style="19" customWidth="1"/>
    <col min="3" max="16384" width="8" style="19"/>
  </cols>
  <sheetData>
    <row r="1" spans="1:2" s="218" customFormat="1" x14ac:dyDescent="0.3">
      <c r="A1" s="218" t="s">
        <v>262</v>
      </c>
      <c r="B1" s="218" t="s">
        <v>263</v>
      </c>
    </row>
    <row r="2" spans="1:2" x14ac:dyDescent="0.35">
      <c r="A2" s="156">
        <v>1</v>
      </c>
      <c r="B2" s="19" t="s">
        <v>264</v>
      </c>
    </row>
    <row r="3" spans="1:2" x14ac:dyDescent="0.35">
      <c r="A3" s="156">
        <v>2</v>
      </c>
      <c r="B3" s="19" t="s">
        <v>26</v>
      </c>
    </row>
    <row r="4" spans="1:2" x14ac:dyDescent="0.35">
      <c r="A4" s="156">
        <v>3</v>
      </c>
      <c r="B4" s="19" t="s">
        <v>258</v>
      </c>
    </row>
    <row r="5" spans="1:2" x14ac:dyDescent="0.35">
      <c r="A5" s="156">
        <v>4</v>
      </c>
      <c r="B5" s="19" t="s">
        <v>259</v>
      </c>
    </row>
    <row r="6" spans="1:2" x14ac:dyDescent="0.35">
      <c r="A6" s="156">
        <v>5</v>
      </c>
      <c r="B6" s="19" t="s">
        <v>180</v>
      </c>
    </row>
    <row r="7" spans="1:2" x14ac:dyDescent="0.35">
      <c r="A7" s="156">
        <v>6</v>
      </c>
      <c r="B7" s="19" t="s">
        <v>185</v>
      </c>
    </row>
    <row r="8" spans="1:2" x14ac:dyDescent="0.35">
      <c r="A8" s="156">
        <v>7</v>
      </c>
      <c r="B8" s="19" t="s">
        <v>260</v>
      </c>
    </row>
    <row r="9" spans="1:2" x14ac:dyDescent="0.35">
      <c r="A9" s="156">
        <v>8</v>
      </c>
      <c r="B9" s="216" t="s">
        <v>261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E17DF-E950-4F22-960E-4F519C3DF969}">
  <dimension ref="A1"/>
  <sheetViews>
    <sheetView zoomScaleNormal="100" zoomScaleSheetLayoutView="115" workbookViewId="0">
      <selection activeCell="J38" sqref="J38"/>
    </sheetView>
  </sheetViews>
  <sheetFormatPr defaultRowHeight="16.5" x14ac:dyDescent="0.3"/>
  <sheetData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5746-8A2C-4A96-B3FF-3FA2A19FD645}">
  <dimension ref="A1:J53"/>
  <sheetViews>
    <sheetView workbookViewId="0">
      <selection activeCell="L28" sqref="L28"/>
    </sheetView>
  </sheetViews>
  <sheetFormatPr defaultRowHeight="18.75" x14ac:dyDescent="0.3"/>
  <cols>
    <col min="1" max="1" width="18.5" style="30" customWidth="1"/>
    <col min="9" max="9" width="13.25" bestFit="1" customWidth="1"/>
  </cols>
  <sheetData>
    <row r="1" spans="1:10" x14ac:dyDescent="0.3">
      <c r="B1" s="213" t="s">
        <v>92</v>
      </c>
      <c r="C1" s="213"/>
      <c r="D1" s="213"/>
      <c r="E1" s="213" t="s">
        <v>93</v>
      </c>
      <c r="F1" s="213"/>
      <c r="G1" s="213"/>
    </row>
    <row r="2" spans="1:10" x14ac:dyDescent="0.3">
      <c r="A2" s="28" t="s">
        <v>94</v>
      </c>
      <c r="B2" s="28" t="s">
        <v>28</v>
      </c>
      <c r="C2" s="28" t="s">
        <v>29</v>
      </c>
      <c r="D2" s="28" t="s">
        <v>30</v>
      </c>
      <c r="E2" s="28" t="s">
        <v>150</v>
      </c>
      <c r="F2" s="28" t="s">
        <v>151</v>
      </c>
      <c r="G2" s="28" t="s">
        <v>152</v>
      </c>
      <c r="H2" s="28"/>
      <c r="I2" s="28"/>
      <c r="J2" s="28"/>
    </row>
    <row r="3" spans="1:10" x14ac:dyDescent="0.3">
      <c r="A3" s="30" t="s">
        <v>34</v>
      </c>
      <c r="B3">
        <v>31</v>
      </c>
      <c r="C3">
        <v>60</v>
      </c>
      <c r="D3">
        <v>75</v>
      </c>
      <c r="E3" s="51">
        <v>16.575342465753426</v>
      </c>
      <c r="F3">
        <v>30</v>
      </c>
      <c r="G3">
        <v>15</v>
      </c>
      <c r="H3" s="52"/>
      <c r="J3" s="51"/>
    </row>
    <row r="4" spans="1:10" x14ac:dyDescent="0.3">
      <c r="A4" s="30" t="s">
        <v>45</v>
      </c>
      <c r="B4">
        <v>27</v>
      </c>
      <c r="C4">
        <v>68</v>
      </c>
      <c r="D4">
        <v>82</v>
      </c>
      <c r="E4" s="51">
        <v>17.531645569620252</v>
      </c>
      <c r="F4">
        <v>50</v>
      </c>
      <c r="G4">
        <v>15</v>
      </c>
      <c r="H4" s="52"/>
      <c r="J4" s="51"/>
    </row>
    <row r="5" spans="1:10" x14ac:dyDescent="0.3">
      <c r="A5" s="30" t="s">
        <v>56</v>
      </c>
      <c r="B5">
        <v>15</v>
      </c>
      <c r="C5">
        <v>31</v>
      </c>
      <c r="D5">
        <v>52</v>
      </c>
      <c r="E5" s="51">
        <v>14.901960784313726</v>
      </c>
      <c r="F5">
        <v>30</v>
      </c>
      <c r="G5">
        <v>10</v>
      </c>
      <c r="H5" s="52"/>
      <c r="J5" s="51"/>
    </row>
    <row r="6" spans="1:10" x14ac:dyDescent="0.3">
      <c r="A6" s="30" t="s">
        <v>64</v>
      </c>
      <c r="B6">
        <v>5</v>
      </c>
      <c r="C6">
        <v>9</v>
      </c>
      <c r="D6">
        <v>9</v>
      </c>
      <c r="E6" s="51">
        <v>16.666666666666668</v>
      </c>
      <c r="F6">
        <v>30</v>
      </c>
      <c r="G6">
        <v>15</v>
      </c>
      <c r="H6" s="52"/>
      <c r="J6" s="51"/>
    </row>
    <row r="7" spans="1:10" x14ac:dyDescent="0.3">
      <c r="A7" s="30" t="s">
        <v>74</v>
      </c>
      <c r="B7">
        <v>7</v>
      </c>
      <c r="C7">
        <v>10</v>
      </c>
      <c r="D7">
        <v>12</v>
      </c>
      <c r="E7" s="51">
        <v>16.666666666666668</v>
      </c>
      <c r="F7">
        <v>30</v>
      </c>
      <c r="G7">
        <v>15</v>
      </c>
      <c r="H7" s="52"/>
      <c r="J7" s="51"/>
    </row>
    <row r="8" spans="1:10" x14ac:dyDescent="0.3">
      <c r="A8" s="30" t="s">
        <v>83</v>
      </c>
      <c r="B8">
        <v>5</v>
      </c>
      <c r="C8">
        <v>16</v>
      </c>
      <c r="D8">
        <v>16</v>
      </c>
      <c r="E8" s="51">
        <v>14.375</v>
      </c>
      <c r="F8">
        <v>20</v>
      </c>
      <c r="G8">
        <v>15</v>
      </c>
      <c r="H8" s="52"/>
      <c r="J8" s="51"/>
    </row>
    <row r="9" spans="1:10" x14ac:dyDescent="0.3">
      <c r="A9" s="30" t="s">
        <v>15</v>
      </c>
      <c r="B9">
        <v>90</v>
      </c>
      <c r="C9">
        <v>194</v>
      </c>
      <c r="D9">
        <v>246</v>
      </c>
      <c r="E9" s="51">
        <v>16.395833333333332</v>
      </c>
      <c r="H9" s="52"/>
      <c r="I9" s="52"/>
      <c r="J9" s="51"/>
    </row>
    <row r="10" spans="1:10" ht="16.5" x14ac:dyDescent="0.3">
      <c r="A10"/>
    </row>
    <row r="11" spans="1:10" ht="16.5" x14ac:dyDescent="0.3">
      <c r="A11"/>
    </row>
    <row r="12" spans="1:10" ht="16.5" x14ac:dyDescent="0.3">
      <c r="A12"/>
    </row>
    <row r="13" spans="1:10" ht="16.5" x14ac:dyDescent="0.3">
      <c r="A13"/>
    </row>
    <row r="14" spans="1:10" ht="16.5" x14ac:dyDescent="0.3">
      <c r="A14"/>
    </row>
    <row r="15" spans="1:10" ht="16.5" x14ac:dyDescent="0.3">
      <c r="A15"/>
    </row>
    <row r="16" spans="1:10" ht="16.5" x14ac:dyDescent="0.3">
      <c r="A16"/>
    </row>
    <row r="17" spans="1:1" ht="16.5" x14ac:dyDescent="0.3">
      <c r="A17"/>
    </row>
    <row r="18" spans="1:1" ht="16.5" x14ac:dyDescent="0.3">
      <c r="A18"/>
    </row>
    <row r="19" spans="1:1" ht="16.5" x14ac:dyDescent="0.3">
      <c r="A19"/>
    </row>
    <row r="20" spans="1:1" ht="16.5" x14ac:dyDescent="0.3">
      <c r="A20"/>
    </row>
    <row r="21" spans="1:1" ht="16.5" x14ac:dyDescent="0.3">
      <c r="A21"/>
    </row>
    <row r="22" spans="1:1" ht="16.5" x14ac:dyDescent="0.3">
      <c r="A22"/>
    </row>
    <row r="23" spans="1:1" ht="16.5" x14ac:dyDescent="0.3">
      <c r="A23"/>
    </row>
    <row r="24" spans="1:1" ht="16.5" x14ac:dyDescent="0.3">
      <c r="A24"/>
    </row>
    <row r="25" spans="1:1" ht="16.5" x14ac:dyDescent="0.3">
      <c r="A25"/>
    </row>
    <row r="26" spans="1:1" ht="16.5" x14ac:dyDescent="0.3">
      <c r="A26"/>
    </row>
    <row r="27" spans="1:1" ht="16.5" x14ac:dyDescent="0.3">
      <c r="A27"/>
    </row>
    <row r="28" spans="1:1" ht="16.5" x14ac:dyDescent="0.3">
      <c r="A28"/>
    </row>
    <row r="29" spans="1:1" ht="16.5" x14ac:dyDescent="0.3">
      <c r="A29"/>
    </row>
    <row r="30" spans="1:1" ht="16.5" x14ac:dyDescent="0.3">
      <c r="A30"/>
    </row>
    <row r="31" spans="1:1" ht="16.5" x14ac:dyDescent="0.3">
      <c r="A31"/>
    </row>
    <row r="32" spans="1:1" ht="16.5" x14ac:dyDescent="0.3">
      <c r="A32"/>
    </row>
    <row r="33" spans="1:1" ht="16.5" x14ac:dyDescent="0.3">
      <c r="A33"/>
    </row>
    <row r="34" spans="1:1" ht="16.5" x14ac:dyDescent="0.3">
      <c r="A34"/>
    </row>
    <row r="35" spans="1:1" ht="16.5" x14ac:dyDescent="0.3">
      <c r="A35"/>
    </row>
    <row r="36" spans="1:1" ht="16.5" x14ac:dyDescent="0.3">
      <c r="A36"/>
    </row>
    <row r="37" spans="1:1" ht="16.5" x14ac:dyDescent="0.3">
      <c r="A37"/>
    </row>
    <row r="38" spans="1:1" ht="16.5" x14ac:dyDescent="0.3">
      <c r="A38"/>
    </row>
    <row r="39" spans="1:1" ht="16.5" x14ac:dyDescent="0.3">
      <c r="A39"/>
    </row>
    <row r="40" spans="1:1" ht="16.5" x14ac:dyDescent="0.3">
      <c r="A40"/>
    </row>
    <row r="41" spans="1:1" ht="16.5" x14ac:dyDescent="0.3">
      <c r="A41"/>
    </row>
    <row r="42" spans="1:1" ht="16.5" x14ac:dyDescent="0.3">
      <c r="A42"/>
    </row>
    <row r="43" spans="1:1" ht="16.5" x14ac:dyDescent="0.3">
      <c r="A43"/>
    </row>
    <row r="44" spans="1:1" ht="16.5" x14ac:dyDescent="0.3">
      <c r="A44"/>
    </row>
    <row r="45" spans="1:1" ht="16.5" x14ac:dyDescent="0.3">
      <c r="A45"/>
    </row>
    <row r="46" spans="1:1" ht="16.5" x14ac:dyDescent="0.3">
      <c r="A46"/>
    </row>
    <row r="47" spans="1:1" ht="16.5" x14ac:dyDescent="0.3">
      <c r="A47"/>
    </row>
    <row r="48" spans="1:1" ht="16.5" x14ac:dyDescent="0.3">
      <c r="A48"/>
    </row>
    <row r="49" spans="1:1" ht="16.5" x14ac:dyDescent="0.3">
      <c r="A49"/>
    </row>
    <row r="50" spans="1:1" ht="16.5" x14ac:dyDescent="0.3">
      <c r="A50"/>
    </row>
    <row r="51" spans="1:1" ht="16.5" x14ac:dyDescent="0.3">
      <c r="A51"/>
    </row>
    <row r="52" spans="1:1" ht="16.5" x14ac:dyDescent="0.3">
      <c r="A52"/>
    </row>
    <row r="53" spans="1:1" ht="16.5" x14ac:dyDescent="0.3">
      <c r="A53"/>
    </row>
  </sheetData>
  <mergeCells count="2">
    <mergeCell ref="B1:D1"/>
    <mergeCell ref="E1:G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327F3-711C-49DA-8530-C23DB5D279EF}">
  <dimension ref="A1"/>
  <sheetViews>
    <sheetView view="pageBreakPreview" zoomScale="85" zoomScaleNormal="100" zoomScaleSheetLayoutView="85" workbookViewId="0">
      <selection activeCell="P25" sqref="P25"/>
    </sheetView>
  </sheetViews>
  <sheetFormatPr defaultRowHeight="23.25" x14ac:dyDescent="0.5"/>
  <cols>
    <col min="1" max="16384" width="9" style="108"/>
  </cols>
  <sheetData/>
  <pageMargins left="0.78740157480314965" right="0.59055118110236215" top="0.98425196850393704" bottom="0.59055118110236215" header="0.31496062992125984" footer="0.31496062992125984"/>
  <pageSetup paperSize="9" scale="9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A708B-C72B-477B-AD39-3B3334320CEE}">
  <dimension ref="A1:I51"/>
  <sheetViews>
    <sheetView workbookViewId="0">
      <selection activeCell="K24" sqref="K24"/>
    </sheetView>
  </sheetViews>
  <sheetFormatPr defaultRowHeight="18.75" x14ac:dyDescent="0.3"/>
  <cols>
    <col min="1" max="3" width="14.75" style="30" bestFit="1" customWidth="1"/>
    <col min="4" max="4" width="14.5" style="30" customWidth="1"/>
    <col min="5" max="5" width="9" style="30"/>
    <col min="6" max="8" width="9" style="48"/>
    <col min="9" max="9" width="9" style="49"/>
    <col min="10" max="10" width="14.625" style="30" bestFit="1" customWidth="1"/>
    <col min="11" max="16384" width="9" style="30"/>
  </cols>
  <sheetData>
    <row r="1" spans="1:9" x14ac:dyDescent="0.3">
      <c r="A1" s="28" t="s">
        <v>94</v>
      </c>
      <c r="B1" s="28" t="s">
        <v>95</v>
      </c>
      <c r="C1" s="28" t="s">
        <v>96</v>
      </c>
      <c r="D1" s="28" t="s">
        <v>97</v>
      </c>
      <c r="E1" s="28" t="s">
        <v>98</v>
      </c>
      <c r="F1" s="31" t="s">
        <v>31</v>
      </c>
      <c r="G1" s="31" t="s">
        <v>32</v>
      </c>
      <c r="H1" s="31" t="s">
        <v>33</v>
      </c>
      <c r="I1" s="29" t="s">
        <v>99</v>
      </c>
    </row>
    <row r="2" spans="1:9" x14ac:dyDescent="0.3">
      <c r="A2" s="30" t="s">
        <v>34</v>
      </c>
      <c r="B2" s="30" t="s">
        <v>100</v>
      </c>
      <c r="C2" s="46">
        <v>1</v>
      </c>
      <c r="D2" s="30">
        <v>1</v>
      </c>
      <c r="E2" s="30">
        <v>2</v>
      </c>
      <c r="F2" s="47">
        <v>12.5</v>
      </c>
      <c r="G2" s="48">
        <v>15</v>
      </c>
      <c r="H2" s="48">
        <v>10</v>
      </c>
      <c r="I2" s="49">
        <v>25</v>
      </c>
    </row>
    <row r="3" spans="1:9" x14ac:dyDescent="0.3">
      <c r="A3" s="30" t="s">
        <v>34</v>
      </c>
      <c r="B3" s="30" t="s">
        <v>101</v>
      </c>
      <c r="C3" s="46">
        <v>1</v>
      </c>
      <c r="D3" s="30">
        <v>1</v>
      </c>
      <c r="E3" s="30">
        <v>1</v>
      </c>
      <c r="F3" s="47">
        <v>20</v>
      </c>
      <c r="G3" s="48">
        <v>20</v>
      </c>
      <c r="H3" s="48">
        <v>20</v>
      </c>
      <c r="I3" s="49">
        <v>20</v>
      </c>
    </row>
    <row r="4" spans="1:9" x14ac:dyDescent="0.3">
      <c r="A4" s="30" t="s">
        <v>34</v>
      </c>
      <c r="B4" s="30" t="s">
        <v>102</v>
      </c>
      <c r="C4" s="46">
        <v>0</v>
      </c>
      <c r="D4" s="30">
        <v>0</v>
      </c>
      <c r="E4" s="30">
        <v>0</v>
      </c>
      <c r="F4" s="50" t="s">
        <v>38</v>
      </c>
      <c r="G4" s="50" t="s">
        <v>38</v>
      </c>
      <c r="H4" s="50" t="s">
        <v>38</v>
      </c>
      <c r="I4" s="49">
        <v>0</v>
      </c>
    </row>
    <row r="5" spans="1:9" x14ac:dyDescent="0.3">
      <c r="A5" s="30" t="s">
        <v>34</v>
      </c>
      <c r="B5" s="30" t="s">
        <v>103</v>
      </c>
      <c r="C5" s="46">
        <v>2</v>
      </c>
      <c r="D5" s="30">
        <v>2</v>
      </c>
      <c r="E5" s="30">
        <v>2</v>
      </c>
      <c r="F5" s="47">
        <v>15</v>
      </c>
      <c r="G5" s="48">
        <v>15</v>
      </c>
      <c r="H5" s="48">
        <v>15</v>
      </c>
      <c r="I5" s="49">
        <v>30</v>
      </c>
    </row>
    <row r="6" spans="1:9" x14ac:dyDescent="0.3">
      <c r="A6" s="30" t="s">
        <v>34</v>
      </c>
      <c r="B6" s="30" t="s">
        <v>104</v>
      </c>
      <c r="C6" s="46">
        <v>6</v>
      </c>
      <c r="D6" s="30">
        <v>8</v>
      </c>
      <c r="E6" s="30">
        <v>13</v>
      </c>
      <c r="F6" s="47">
        <v>18.46153846153846</v>
      </c>
      <c r="G6" s="48">
        <v>30</v>
      </c>
      <c r="H6" s="48">
        <v>10</v>
      </c>
      <c r="I6" s="49">
        <v>240</v>
      </c>
    </row>
    <row r="7" spans="1:9" x14ac:dyDescent="0.3">
      <c r="A7" s="30" t="s">
        <v>34</v>
      </c>
      <c r="B7" s="30" t="s">
        <v>105</v>
      </c>
      <c r="C7" s="46">
        <v>4</v>
      </c>
      <c r="D7" s="30">
        <v>4</v>
      </c>
      <c r="E7" s="30">
        <v>4</v>
      </c>
      <c r="F7" s="47">
        <v>21.666666666666668</v>
      </c>
      <c r="G7" s="48">
        <v>25</v>
      </c>
      <c r="H7" s="48">
        <v>20</v>
      </c>
      <c r="I7" s="49">
        <v>65</v>
      </c>
    </row>
    <row r="8" spans="1:9" x14ac:dyDescent="0.3">
      <c r="A8" s="30" t="s">
        <v>34</v>
      </c>
      <c r="B8" s="30" t="s">
        <v>106</v>
      </c>
      <c r="C8" s="46">
        <v>9</v>
      </c>
      <c r="D8" s="30">
        <v>20</v>
      </c>
      <c r="E8" s="30">
        <v>29</v>
      </c>
      <c r="F8" s="47">
        <v>16.206896551724139</v>
      </c>
      <c r="G8" s="48">
        <v>25</v>
      </c>
      <c r="H8" s="48">
        <v>10</v>
      </c>
      <c r="I8" s="49">
        <v>470</v>
      </c>
    </row>
    <row r="9" spans="1:9" x14ac:dyDescent="0.3">
      <c r="A9" s="30" t="s">
        <v>34</v>
      </c>
      <c r="B9" s="30" t="s">
        <v>107</v>
      </c>
      <c r="C9" s="46">
        <v>5</v>
      </c>
      <c r="D9" s="30">
        <v>19</v>
      </c>
      <c r="E9" s="30">
        <v>19</v>
      </c>
      <c r="F9" s="47">
        <v>15.277777777777779</v>
      </c>
      <c r="G9" s="48">
        <v>30</v>
      </c>
      <c r="H9" s="48">
        <v>10</v>
      </c>
      <c r="I9" s="49">
        <v>275</v>
      </c>
    </row>
    <row r="10" spans="1:9" x14ac:dyDescent="0.3">
      <c r="A10" s="30" t="s">
        <v>34</v>
      </c>
      <c r="B10" s="30" t="s">
        <v>108</v>
      </c>
      <c r="C10" s="46">
        <v>3</v>
      </c>
      <c r="D10" s="30">
        <v>5</v>
      </c>
      <c r="E10" s="30">
        <v>5</v>
      </c>
      <c r="F10" s="47">
        <v>17</v>
      </c>
      <c r="G10" s="48">
        <v>25</v>
      </c>
      <c r="H10" s="48">
        <v>10</v>
      </c>
      <c r="I10" s="49">
        <v>85</v>
      </c>
    </row>
    <row r="11" spans="1:9" x14ac:dyDescent="0.3">
      <c r="A11" s="30" t="s">
        <v>45</v>
      </c>
      <c r="B11" s="30" t="s">
        <v>109</v>
      </c>
      <c r="C11" s="46">
        <v>1</v>
      </c>
      <c r="D11" s="30">
        <v>3</v>
      </c>
      <c r="E11" s="30">
        <v>5</v>
      </c>
      <c r="F11" s="47">
        <v>18</v>
      </c>
      <c r="G11" s="48">
        <v>30</v>
      </c>
      <c r="H11" s="48">
        <v>10</v>
      </c>
      <c r="I11" s="49">
        <v>90</v>
      </c>
    </row>
    <row r="12" spans="1:9" x14ac:dyDescent="0.3">
      <c r="A12" s="30" t="s">
        <v>45</v>
      </c>
      <c r="B12" s="30" t="s">
        <v>110</v>
      </c>
      <c r="C12" s="46">
        <v>2</v>
      </c>
      <c r="D12" s="30">
        <v>2</v>
      </c>
      <c r="E12" s="30">
        <v>2</v>
      </c>
      <c r="F12" s="47">
        <v>15</v>
      </c>
      <c r="G12" s="48">
        <v>15</v>
      </c>
      <c r="H12" s="48">
        <v>15</v>
      </c>
      <c r="I12" s="49">
        <v>30</v>
      </c>
    </row>
    <row r="13" spans="1:9" x14ac:dyDescent="0.3">
      <c r="A13" s="30" t="s">
        <v>45</v>
      </c>
      <c r="B13" s="30" t="s">
        <v>111</v>
      </c>
      <c r="C13" s="46">
        <v>0</v>
      </c>
      <c r="D13" s="30">
        <v>0</v>
      </c>
      <c r="E13" s="30">
        <v>0</v>
      </c>
      <c r="F13" s="50" t="s">
        <v>38</v>
      </c>
      <c r="G13" s="50" t="s">
        <v>38</v>
      </c>
      <c r="H13" s="50" t="s">
        <v>38</v>
      </c>
      <c r="I13" s="49">
        <v>0</v>
      </c>
    </row>
    <row r="14" spans="1:9" x14ac:dyDescent="0.3">
      <c r="A14" s="30" t="s">
        <v>45</v>
      </c>
      <c r="B14" s="30" t="s">
        <v>112</v>
      </c>
      <c r="C14" s="46">
        <v>2</v>
      </c>
      <c r="D14" s="30">
        <v>2</v>
      </c>
      <c r="E14" s="30">
        <v>2</v>
      </c>
      <c r="F14" s="47">
        <v>20</v>
      </c>
      <c r="G14" s="48">
        <v>20</v>
      </c>
      <c r="H14" s="48">
        <v>20</v>
      </c>
      <c r="I14" s="49">
        <v>40</v>
      </c>
    </row>
    <row r="15" spans="1:9" x14ac:dyDescent="0.3">
      <c r="A15" s="30" t="s">
        <v>45</v>
      </c>
      <c r="B15" s="30" t="s">
        <v>113</v>
      </c>
      <c r="C15" s="46">
        <v>4</v>
      </c>
      <c r="D15" s="30">
        <v>7</v>
      </c>
      <c r="E15" s="30">
        <v>8</v>
      </c>
      <c r="F15" s="47">
        <v>16.875</v>
      </c>
      <c r="G15" s="48">
        <v>20</v>
      </c>
      <c r="H15" s="48">
        <v>15</v>
      </c>
      <c r="I15" s="49">
        <v>135</v>
      </c>
    </row>
    <row r="16" spans="1:9" x14ac:dyDescent="0.3">
      <c r="A16" s="30" t="s">
        <v>45</v>
      </c>
      <c r="B16" s="30" t="s">
        <v>114</v>
      </c>
      <c r="C16" s="46">
        <v>0</v>
      </c>
      <c r="D16" s="30">
        <v>0</v>
      </c>
      <c r="E16" s="30">
        <v>0</v>
      </c>
      <c r="F16" s="50" t="s">
        <v>38</v>
      </c>
      <c r="G16" s="50" t="s">
        <v>38</v>
      </c>
      <c r="H16" s="50" t="s">
        <v>38</v>
      </c>
      <c r="I16" s="49">
        <v>0</v>
      </c>
    </row>
    <row r="17" spans="1:9" x14ac:dyDescent="0.3">
      <c r="A17" s="30" t="s">
        <v>45</v>
      </c>
      <c r="B17" s="30" t="s">
        <v>115</v>
      </c>
      <c r="C17" s="46">
        <v>8</v>
      </c>
      <c r="D17" s="30">
        <v>24</v>
      </c>
      <c r="E17" s="30">
        <v>27</v>
      </c>
      <c r="F17" s="47">
        <v>17.115384615384617</v>
      </c>
      <c r="G17" s="48">
        <v>25</v>
      </c>
      <c r="H17" s="48">
        <v>15</v>
      </c>
      <c r="I17" s="49">
        <v>445</v>
      </c>
    </row>
    <row r="18" spans="1:9" x14ac:dyDescent="0.3">
      <c r="A18" s="30" t="s">
        <v>45</v>
      </c>
      <c r="B18" s="30" t="s">
        <v>116</v>
      </c>
      <c r="C18" s="46">
        <v>2</v>
      </c>
      <c r="D18" s="30">
        <v>10</v>
      </c>
      <c r="E18" s="30">
        <v>16</v>
      </c>
      <c r="F18" s="47">
        <v>15.333333333333334</v>
      </c>
      <c r="G18" s="48">
        <v>20</v>
      </c>
      <c r="H18" s="48">
        <v>10</v>
      </c>
      <c r="I18" s="49">
        <v>230</v>
      </c>
    </row>
    <row r="19" spans="1:9" x14ac:dyDescent="0.3">
      <c r="A19" s="30" t="s">
        <v>45</v>
      </c>
      <c r="B19" s="30" t="s">
        <v>117</v>
      </c>
      <c r="C19" s="46">
        <v>4</v>
      </c>
      <c r="D19" s="30">
        <v>13</v>
      </c>
      <c r="E19" s="30">
        <v>14</v>
      </c>
      <c r="F19" s="47">
        <v>20.76923076923077</v>
      </c>
      <c r="G19" s="48">
        <v>50</v>
      </c>
      <c r="H19" s="48">
        <v>10</v>
      </c>
      <c r="I19" s="49">
        <v>270</v>
      </c>
    </row>
    <row r="20" spans="1:9" x14ac:dyDescent="0.3">
      <c r="A20" s="30" t="s">
        <v>45</v>
      </c>
      <c r="B20" s="30" t="s">
        <v>118</v>
      </c>
      <c r="C20" s="46">
        <v>4</v>
      </c>
      <c r="D20" s="30">
        <v>7</v>
      </c>
      <c r="E20" s="30">
        <v>8</v>
      </c>
      <c r="F20" s="47">
        <v>18.125</v>
      </c>
      <c r="G20" s="48">
        <v>20</v>
      </c>
      <c r="H20" s="48">
        <v>15</v>
      </c>
      <c r="I20" s="49">
        <v>145</v>
      </c>
    </row>
    <row r="21" spans="1:9" x14ac:dyDescent="0.3">
      <c r="A21" s="30" t="s">
        <v>56</v>
      </c>
      <c r="B21" s="30" t="s">
        <v>119</v>
      </c>
      <c r="C21" s="46">
        <v>2</v>
      </c>
      <c r="D21" s="30">
        <v>3</v>
      </c>
      <c r="E21" s="30">
        <v>7</v>
      </c>
      <c r="F21" s="47">
        <v>12.142857142857142</v>
      </c>
      <c r="G21" s="48">
        <v>20</v>
      </c>
      <c r="H21" s="48">
        <v>10</v>
      </c>
      <c r="I21" s="49">
        <v>85</v>
      </c>
    </row>
    <row r="22" spans="1:9" x14ac:dyDescent="0.3">
      <c r="A22" s="30" t="s">
        <v>56</v>
      </c>
      <c r="B22" s="30" t="s">
        <v>120</v>
      </c>
      <c r="C22" s="46">
        <v>0</v>
      </c>
      <c r="D22" s="30">
        <v>0</v>
      </c>
      <c r="E22" s="30">
        <v>0</v>
      </c>
      <c r="F22" s="50" t="s">
        <v>38</v>
      </c>
      <c r="G22" s="50" t="s">
        <v>38</v>
      </c>
      <c r="H22" s="50" t="s">
        <v>38</v>
      </c>
      <c r="I22" s="49">
        <v>0</v>
      </c>
    </row>
    <row r="23" spans="1:9" x14ac:dyDescent="0.3">
      <c r="A23" s="30" t="s">
        <v>56</v>
      </c>
      <c r="B23" s="30" t="s">
        <v>121</v>
      </c>
      <c r="C23" s="46">
        <v>6</v>
      </c>
      <c r="D23" s="30">
        <v>14</v>
      </c>
      <c r="E23" s="30">
        <v>15</v>
      </c>
      <c r="F23" s="47">
        <v>15.666666666666666</v>
      </c>
      <c r="G23" s="48">
        <v>30</v>
      </c>
      <c r="H23" s="48">
        <v>10</v>
      </c>
      <c r="I23" s="49">
        <v>235</v>
      </c>
    </row>
    <row r="24" spans="1:9" x14ac:dyDescent="0.3">
      <c r="A24" s="30" t="s">
        <v>56</v>
      </c>
      <c r="B24" s="30" t="s">
        <v>122</v>
      </c>
      <c r="C24" s="46">
        <v>1</v>
      </c>
      <c r="D24" s="30">
        <v>2</v>
      </c>
      <c r="E24" s="30">
        <v>2</v>
      </c>
      <c r="F24" s="47">
        <v>10</v>
      </c>
      <c r="G24" s="48">
        <v>10</v>
      </c>
      <c r="H24" s="48">
        <v>10</v>
      </c>
      <c r="I24" s="49">
        <v>20</v>
      </c>
    </row>
    <row r="25" spans="1:9" x14ac:dyDescent="0.3">
      <c r="A25" s="30" t="s">
        <v>56</v>
      </c>
      <c r="B25" s="30" t="s">
        <v>123</v>
      </c>
      <c r="C25" s="46">
        <v>2</v>
      </c>
      <c r="D25" s="30">
        <v>2</v>
      </c>
      <c r="E25" s="30">
        <v>3</v>
      </c>
      <c r="F25" s="47">
        <v>13.333333333333334</v>
      </c>
      <c r="G25" s="48">
        <v>15</v>
      </c>
      <c r="H25" s="48">
        <v>10</v>
      </c>
      <c r="I25" s="49">
        <v>40</v>
      </c>
    </row>
    <row r="26" spans="1:9" x14ac:dyDescent="0.3">
      <c r="A26" s="30" t="s">
        <v>56</v>
      </c>
      <c r="B26" s="30" t="s">
        <v>124</v>
      </c>
      <c r="C26" s="46">
        <v>3</v>
      </c>
      <c r="D26" s="30">
        <v>8</v>
      </c>
      <c r="E26" s="30">
        <v>21</v>
      </c>
      <c r="F26" s="47">
        <v>15</v>
      </c>
      <c r="G26" s="48">
        <v>20</v>
      </c>
      <c r="H26" s="48">
        <v>10</v>
      </c>
      <c r="I26" s="49">
        <v>315</v>
      </c>
    </row>
    <row r="27" spans="1:9" x14ac:dyDescent="0.3">
      <c r="A27" s="30" t="s">
        <v>56</v>
      </c>
      <c r="B27" s="30" t="s">
        <v>125</v>
      </c>
      <c r="C27" s="46">
        <v>1</v>
      </c>
      <c r="D27" s="30">
        <v>2</v>
      </c>
      <c r="E27" s="30">
        <v>4</v>
      </c>
      <c r="F27" s="47">
        <v>21.666666666666668</v>
      </c>
      <c r="G27" s="48">
        <v>30</v>
      </c>
      <c r="H27" s="48">
        <v>15</v>
      </c>
      <c r="I27" s="49">
        <v>65</v>
      </c>
    </row>
    <row r="28" spans="1:9" x14ac:dyDescent="0.3">
      <c r="A28" s="30" t="s">
        <v>64</v>
      </c>
      <c r="B28" s="30" t="s">
        <v>126</v>
      </c>
      <c r="C28" s="46">
        <v>1</v>
      </c>
      <c r="D28" s="30">
        <v>1</v>
      </c>
      <c r="E28" s="30">
        <v>1</v>
      </c>
      <c r="F28" s="47">
        <v>15</v>
      </c>
      <c r="G28" s="48">
        <v>15</v>
      </c>
      <c r="H28" s="48">
        <v>15</v>
      </c>
      <c r="I28" s="49">
        <v>15</v>
      </c>
    </row>
    <row r="29" spans="1:9" x14ac:dyDescent="0.3">
      <c r="A29" s="30" t="s">
        <v>64</v>
      </c>
      <c r="B29" s="30" t="s">
        <v>127</v>
      </c>
      <c r="C29" s="46">
        <v>0</v>
      </c>
      <c r="D29" s="30">
        <v>0</v>
      </c>
      <c r="E29" s="30">
        <v>0</v>
      </c>
      <c r="F29" s="50" t="s">
        <v>38</v>
      </c>
      <c r="G29" s="50" t="s">
        <v>38</v>
      </c>
      <c r="H29" s="50" t="s">
        <v>38</v>
      </c>
      <c r="I29" s="49">
        <v>0</v>
      </c>
    </row>
    <row r="30" spans="1:9" x14ac:dyDescent="0.3">
      <c r="A30" s="30" t="s">
        <v>64</v>
      </c>
      <c r="B30" s="30" t="s">
        <v>128</v>
      </c>
      <c r="C30" s="46">
        <v>2</v>
      </c>
      <c r="D30" s="30">
        <v>3</v>
      </c>
      <c r="E30" s="30">
        <v>3</v>
      </c>
      <c r="F30" s="47">
        <v>16.666666666666668</v>
      </c>
      <c r="G30" s="48">
        <v>20</v>
      </c>
      <c r="H30" s="48">
        <v>15</v>
      </c>
      <c r="I30" s="49">
        <v>50</v>
      </c>
    </row>
    <row r="31" spans="1:9" x14ac:dyDescent="0.3">
      <c r="A31" s="30" t="s">
        <v>64</v>
      </c>
      <c r="B31" s="30" t="s">
        <v>129</v>
      </c>
      <c r="C31" s="46">
        <v>0</v>
      </c>
      <c r="D31" s="30">
        <v>0</v>
      </c>
      <c r="E31" s="30">
        <v>0</v>
      </c>
      <c r="F31" s="50" t="s">
        <v>38</v>
      </c>
      <c r="G31" s="50" t="s">
        <v>38</v>
      </c>
      <c r="H31" s="50" t="s">
        <v>38</v>
      </c>
      <c r="I31" s="49">
        <v>0</v>
      </c>
    </row>
    <row r="32" spans="1:9" x14ac:dyDescent="0.3">
      <c r="A32" s="30" t="s">
        <v>64</v>
      </c>
      <c r="B32" s="30" t="s">
        <v>130</v>
      </c>
      <c r="C32" s="46">
        <v>1</v>
      </c>
      <c r="D32" s="30">
        <v>3</v>
      </c>
      <c r="E32" s="30">
        <v>3</v>
      </c>
      <c r="F32" s="47">
        <v>18.333333333333332</v>
      </c>
      <c r="G32" s="48">
        <v>30</v>
      </c>
      <c r="H32" s="48">
        <v>10</v>
      </c>
      <c r="I32" s="49">
        <v>55</v>
      </c>
    </row>
    <row r="33" spans="1:9" x14ac:dyDescent="0.3">
      <c r="A33" s="30" t="s">
        <v>64</v>
      </c>
      <c r="B33" s="30" t="s">
        <v>131</v>
      </c>
      <c r="C33" s="46">
        <v>1</v>
      </c>
      <c r="D33" s="30">
        <v>2</v>
      </c>
      <c r="E33" s="30">
        <v>2</v>
      </c>
      <c r="F33" s="47">
        <v>15</v>
      </c>
      <c r="G33" s="48">
        <v>15</v>
      </c>
      <c r="H33" s="48">
        <v>15</v>
      </c>
      <c r="I33" s="49">
        <v>30</v>
      </c>
    </row>
    <row r="34" spans="1:9" x14ac:dyDescent="0.3">
      <c r="A34" s="30" t="s">
        <v>64</v>
      </c>
      <c r="B34" s="30" t="s">
        <v>132</v>
      </c>
      <c r="C34" s="46">
        <v>0</v>
      </c>
      <c r="D34" s="30">
        <v>0</v>
      </c>
      <c r="E34" s="30">
        <v>0</v>
      </c>
      <c r="F34" s="50" t="s">
        <v>38</v>
      </c>
      <c r="G34" s="50" t="s">
        <v>38</v>
      </c>
      <c r="H34" s="50" t="s">
        <v>38</v>
      </c>
      <c r="I34" s="49">
        <v>0</v>
      </c>
    </row>
    <row r="35" spans="1:9" x14ac:dyDescent="0.3">
      <c r="A35" s="30" t="s">
        <v>64</v>
      </c>
      <c r="B35" s="30" t="s">
        <v>133</v>
      </c>
      <c r="C35" s="46">
        <v>0</v>
      </c>
      <c r="D35" s="30">
        <v>0</v>
      </c>
      <c r="E35" s="30">
        <v>0</v>
      </c>
      <c r="F35" s="50" t="s">
        <v>38</v>
      </c>
      <c r="G35" s="50" t="s">
        <v>38</v>
      </c>
      <c r="H35" s="50" t="s">
        <v>38</v>
      </c>
      <c r="I35" s="49">
        <v>0</v>
      </c>
    </row>
    <row r="36" spans="1:9" x14ac:dyDescent="0.3">
      <c r="A36" s="30" t="s">
        <v>64</v>
      </c>
      <c r="B36" s="30" t="s">
        <v>134</v>
      </c>
      <c r="C36" s="46">
        <v>0</v>
      </c>
      <c r="D36" s="30">
        <v>0</v>
      </c>
      <c r="E36" s="30">
        <v>0</v>
      </c>
      <c r="F36" s="50" t="s">
        <v>38</v>
      </c>
      <c r="G36" s="50" t="s">
        <v>38</v>
      </c>
      <c r="H36" s="50" t="s">
        <v>38</v>
      </c>
      <c r="I36" s="49">
        <v>0</v>
      </c>
    </row>
    <row r="37" spans="1:9" x14ac:dyDescent="0.3">
      <c r="A37" s="30" t="s">
        <v>74</v>
      </c>
      <c r="B37" s="30" t="s">
        <v>135</v>
      </c>
      <c r="C37" s="46">
        <v>0</v>
      </c>
      <c r="D37" s="30">
        <v>0</v>
      </c>
      <c r="E37" s="30">
        <v>0</v>
      </c>
      <c r="F37" s="50" t="s">
        <v>38</v>
      </c>
      <c r="G37" s="50" t="s">
        <v>38</v>
      </c>
      <c r="H37" s="50" t="s">
        <v>38</v>
      </c>
      <c r="I37" s="49">
        <v>0</v>
      </c>
    </row>
    <row r="38" spans="1:9" x14ac:dyDescent="0.3">
      <c r="A38" s="30" t="s">
        <v>74</v>
      </c>
      <c r="B38" s="30" t="s">
        <v>136</v>
      </c>
      <c r="C38" s="46">
        <v>1</v>
      </c>
      <c r="D38" s="30">
        <v>3</v>
      </c>
      <c r="E38" s="30">
        <v>4</v>
      </c>
      <c r="F38" s="47">
        <v>11.25</v>
      </c>
      <c r="G38" s="48">
        <v>15</v>
      </c>
      <c r="H38" s="48">
        <v>10</v>
      </c>
      <c r="I38" s="49">
        <v>45</v>
      </c>
    </row>
    <row r="39" spans="1:9" x14ac:dyDescent="0.3">
      <c r="A39" s="30" t="s">
        <v>74</v>
      </c>
      <c r="B39" s="30" t="s">
        <v>137</v>
      </c>
      <c r="C39" s="46">
        <v>0</v>
      </c>
      <c r="D39" s="30">
        <v>0</v>
      </c>
      <c r="E39" s="30">
        <v>0</v>
      </c>
      <c r="F39" s="50" t="s">
        <v>38</v>
      </c>
      <c r="G39" s="50" t="s">
        <v>38</v>
      </c>
      <c r="H39" s="50" t="s">
        <v>38</v>
      </c>
      <c r="I39" s="49">
        <v>0</v>
      </c>
    </row>
    <row r="40" spans="1:9" x14ac:dyDescent="0.3">
      <c r="A40" s="30" t="s">
        <v>74</v>
      </c>
      <c r="B40" s="30" t="s">
        <v>138</v>
      </c>
      <c r="C40" s="46">
        <v>1</v>
      </c>
      <c r="D40" s="30">
        <v>1</v>
      </c>
      <c r="E40" s="30">
        <v>1</v>
      </c>
      <c r="F40" s="47">
        <v>15</v>
      </c>
      <c r="G40" s="48">
        <v>15</v>
      </c>
      <c r="H40" s="48">
        <v>15</v>
      </c>
      <c r="I40" s="49">
        <v>15</v>
      </c>
    </row>
    <row r="41" spans="1:9" x14ac:dyDescent="0.3">
      <c r="A41" s="30" t="s">
        <v>74</v>
      </c>
      <c r="B41" s="30" t="s">
        <v>139</v>
      </c>
      <c r="C41" s="46">
        <v>3</v>
      </c>
      <c r="D41" s="30">
        <v>4</v>
      </c>
      <c r="E41" s="30">
        <v>5</v>
      </c>
      <c r="F41" s="47">
        <v>22</v>
      </c>
      <c r="G41" s="48">
        <v>30</v>
      </c>
      <c r="H41" s="48">
        <v>15</v>
      </c>
      <c r="I41" s="49">
        <v>110</v>
      </c>
    </row>
    <row r="42" spans="1:9" x14ac:dyDescent="0.3">
      <c r="A42" s="30" t="s">
        <v>74</v>
      </c>
      <c r="B42" s="30" t="s">
        <v>140</v>
      </c>
      <c r="C42" s="46">
        <v>1</v>
      </c>
      <c r="D42" s="30">
        <v>1</v>
      </c>
      <c r="E42" s="30">
        <v>1</v>
      </c>
      <c r="F42" s="47">
        <v>15</v>
      </c>
      <c r="G42" s="48">
        <v>15</v>
      </c>
      <c r="H42" s="48">
        <v>15</v>
      </c>
      <c r="I42" s="49">
        <v>15</v>
      </c>
    </row>
    <row r="43" spans="1:9" x14ac:dyDescent="0.3">
      <c r="A43" s="30" t="s">
        <v>74</v>
      </c>
      <c r="B43" s="30" t="s">
        <v>141</v>
      </c>
      <c r="C43" s="46">
        <v>1</v>
      </c>
      <c r="D43" s="30">
        <v>1</v>
      </c>
      <c r="E43" s="30">
        <v>1</v>
      </c>
      <c r="F43" s="47">
        <v>15</v>
      </c>
      <c r="G43" s="48">
        <v>15</v>
      </c>
      <c r="H43" s="48">
        <v>15</v>
      </c>
      <c r="I43" s="49">
        <v>15</v>
      </c>
    </row>
    <row r="44" spans="1:9" x14ac:dyDescent="0.3">
      <c r="A44" s="30" t="s">
        <v>74</v>
      </c>
      <c r="B44" s="30" t="s">
        <v>142</v>
      </c>
      <c r="C44" s="46">
        <v>0</v>
      </c>
      <c r="D44" s="30">
        <v>0</v>
      </c>
      <c r="E44" s="30">
        <v>0</v>
      </c>
      <c r="F44" s="50" t="s">
        <v>38</v>
      </c>
      <c r="G44" s="50" t="s">
        <v>38</v>
      </c>
      <c r="H44" s="50" t="s">
        <v>38</v>
      </c>
      <c r="I44" s="49">
        <v>0</v>
      </c>
    </row>
    <row r="45" spans="1:9" x14ac:dyDescent="0.3">
      <c r="A45" s="30" t="s">
        <v>83</v>
      </c>
      <c r="B45" s="30" t="s">
        <v>143</v>
      </c>
      <c r="C45" s="46">
        <v>1</v>
      </c>
      <c r="D45" s="30">
        <v>3</v>
      </c>
      <c r="E45" s="30">
        <v>3</v>
      </c>
      <c r="F45" s="47">
        <v>13.333333333333334</v>
      </c>
      <c r="G45" s="48">
        <v>15</v>
      </c>
      <c r="H45" s="48">
        <v>10</v>
      </c>
      <c r="I45" s="49">
        <v>40</v>
      </c>
    </row>
    <row r="46" spans="1:9" x14ac:dyDescent="0.3">
      <c r="A46" s="30" t="s">
        <v>83</v>
      </c>
      <c r="B46" s="30" t="s">
        <v>144</v>
      </c>
      <c r="C46" s="46">
        <v>0</v>
      </c>
      <c r="D46" s="30">
        <v>0</v>
      </c>
      <c r="E46" s="30">
        <v>0</v>
      </c>
      <c r="F46" s="50" t="s">
        <v>38</v>
      </c>
      <c r="G46" s="50" t="s">
        <v>38</v>
      </c>
      <c r="H46" s="50" t="s">
        <v>38</v>
      </c>
      <c r="I46" s="49">
        <v>0</v>
      </c>
    </row>
    <row r="47" spans="1:9" x14ac:dyDescent="0.3">
      <c r="A47" s="30" t="s">
        <v>83</v>
      </c>
      <c r="B47" s="30" t="s">
        <v>145</v>
      </c>
      <c r="C47" s="46">
        <v>1</v>
      </c>
      <c r="D47" s="30">
        <v>1</v>
      </c>
      <c r="E47" s="30">
        <v>1</v>
      </c>
      <c r="F47" s="47">
        <v>15</v>
      </c>
      <c r="G47" s="48">
        <v>15</v>
      </c>
      <c r="H47" s="48">
        <v>15</v>
      </c>
      <c r="I47" s="49">
        <v>15</v>
      </c>
    </row>
    <row r="48" spans="1:9" x14ac:dyDescent="0.3">
      <c r="A48" s="30" t="s">
        <v>83</v>
      </c>
      <c r="B48" s="30" t="s">
        <v>146</v>
      </c>
      <c r="C48" s="46">
        <v>0</v>
      </c>
      <c r="D48" s="30">
        <v>0</v>
      </c>
      <c r="E48" s="30">
        <v>0</v>
      </c>
      <c r="F48" s="50" t="s">
        <v>38</v>
      </c>
      <c r="G48" s="50" t="s">
        <v>38</v>
      </c>
      <c r="H48" s="50" t="s">
        <v>38</v>
      </c>
      <c r="I48" s="49">
        <v>0</v>
      </c>
    </row>
    <row r="49" spans="1:9" x14ac:dyDescent="0.3">
      <c r="A49" s="30" t="s">
        <v>83</v>
      </c>
      <c r="B49" s="30" t="s">
        <v>147</v>
      </c>
      <c r="C49" s="46">
        <v>2</v>
      </c>
      <c r="D49" s="30">
        <v>9</v>
      </c>
      <c r="E49" s="30">
        <v>9</v>
      </c>
      <c r="F49" s="47">
        <v>14.444444444444445</v>
      </c>
      <c r="G49" s="48">
        <v>20</v>
      </c>
      <c r="H49" s="48">
        <v>10</v>
      </c>
      <c r="I49" s="49">
        <v>130</v>
      </c>
    </row>
    <row r="50" spans="1:9" x14ac:dyDescent="0.3">
      <c r="A50" s="30" t="s">
        <v>83</v>
      </c>
      <c r="B50" s="30" t="s">
        <v>148</v>
      </c>
      <c r="C50" s="46">
        <v>0</v>
      </c>
      <c r="D50" s="30">
        <v>0</v>
      </c>
      <c r="E50" s="30">
        <v>0</v>
      </c>
      <c r="F50" s="50" t="s">
        <v>38</v>
      </c>
      <c r="G50" s="50" t="s">
        <v>38</v>
      </c>
      <c r="H50" s="50" t="s">
        <v>38</v>
      </c>
      <c r="I50" s="49">
        <v>0</v>
      </c>
    </row>
    <row r="51" spans="1:9" x14ac:dyDescent="0.3">
      <c r="A51" s="30" t="s">
        <v>83</v>
      </c>
      <c r="B51" s="30" t="s">
        <v>149</v>
      </c>
      <c r="C51" s="46">
        <v>1</v>
      </c>
      <c r="D51" s="30">
        <v>3</v>
      </c>
      <c r="E51" s="30">
        <v>3</v>
      </c>
      <c r="F51" s="47">
        <v>15</v>
      </c>
      <c r="G51" s="48">
        <v>15</v>
      </c>
      <c r="H51" s="48">
        <v>15</v>
      </c>
      <c r="I51" s="49">
        <v>45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F685E-3810-4C0E-93A0-EB68321EFD05}">
  <dimension ref="A1:P52"/>
  <sheetViews>
    <sheetView topLeftCell="D1" zoomScale="115" zoomScaleNormal="115" workbookViewId="0">
      <selection activeCell="T25" sqref="T25"/>
    </sheetView>
  </sheetViews>
  <sheetFormatPr defaultRowHeight="15" x14ac:dyDescent="0.25"/>
  <cols>
    <col min="1" max="1" width="13" style="18" hidden="1" customWidth="1"/>
    <col min="2" max="2" width="2.375" style="18" hidden="1" customWidth="1"/>
    <col min="3" max="3" width="4.625" style="18" hidden="1" customWidth="1"/>
    <col min="4" max="4" width="10.625" style="18" bestFit="1" customWidth="1"/>
    <col min="5" max="5" width="7.25" style="18" hidden="1" customWidth="1"/>
    <col min="6" max="6" width="8" style="18" hidden="1" customWidth="1"/>
    <col min="7" max="7" width="8.25" style="18" bestFit="1" customWidth="1"/>
    <col min="8" max="8" width="11.75" style="18" bestFit="1" customWidth="1"/>
    <col min="9" max="10" width="14.75" style="18" bestFit="1" customWidth="1"/>
    <col min="11" max="12" width="8.25" style="18" bestFit="1" customWidth="1"/>
    <col min="13" max="13" width="11.75" style="18" bestFit="1" customWidth="1"/>
    <col min="14" max="15" width="14.75" style="18" bestFit="1" customWidth="1"/>
    <col min="16" max="16" width="8.25" style="18" bestFit="1" customWidth="1"/>
    <col min="17" max="16384" width="9" style="18"/>
  </cols>
  <sheetData>
    <row r="1" spans="1:16" ht="21" x14ac:dyDescent="0.35">
      <c r="G1" s="203" t="s">
        <v>199</v>
      </c>
      <c r="H1" s="204"/>
      <c r="I1" s="204"/>
      <c r="J1" s="204"/>
      <c r="K1" s="205"/>
      <c r="L1" s="206" t="s">
        <v>200</v>
      </c>
      <c r="M1" s="207"/>
      <c r="N1" s="207"/>
      <c r="O1" s="207"/>
      <c r="P1" s="208"/>
    </row>
    <row r="2" spans="1:16" ht="41.25" x14ac:dyDescent="0.25">
      <c r="G2" s="151" t="s">
        <v>201</v>
      </c>
      <c r="H2" s="151" t="s">
        <v>202</v>
      </c>
      <c r="I2" s="151" t="s">
        <v>203</v>
      </c>
      <c r="J2" s="151" t="s">
        <v>204</v>
      </c>
      <c r="K2" s="151" t="s">
        <v>15</v>
      </c>
      <c r="L2" s="151" t="s">
        <v>201</v>
      </c>
      <c r="M2" s="151" t="s">
        <v>202</v>
      </c>
      <c r="N2" s="151" t="s">
        <v>203</v>
      </c>
      <c r="O2" s="151" t="s">
        <v>204</v>
      </c>
      <c r="P2" s="151" t="s">
        <v>15</v>
      </c>
    </row>
    <row r="3" spans="1:16" ht="15.75" x14ac:dyDescent="0.25">
      <c r="A3" s="161" t="s">
        <v>207</v>
      </c>
      <c r="B3" s="162">
        <v>33</v>
      </c>
      <c r="C3" s="162">
        <v>10110</v>
      </c>
      <c r="D3" s="162" t="s">
        <v>52</v>
      </c>
      <c r="E3" s="162">
        <v>13.708055999999999</v>
      </c>
      <c r="F3" s="162">
        <v>100.583889</v>
      </c>
      <c r="G3" s="18">
        <v>7</v>
      </c>
      <c r="H3" s="18">
        <v>1</v>
      </c>
      <c r="I3" s="18">
        <v>10</v>
      </c>
      <c r="J3" s="18">
        <v>13</v>
      </c>
      <c r="K3" s="18">
        <v>31</v>
      </c>
      <c r="L3" s="18">
        <v>16</v>
      </c>
      <c r="M3" s="18">
        <v>3</v>
      </c>
      <c r="N3" s="18">
        <v>13</v>
      </c>
      <c r="O3" s="18">
        <v>24</v>
      </c>
      <c r="P3" s="18">
        <v>56</v>
      </c>
    </row>
    <row r="4" spans="1:16" ht="15.75" x14ac:dyDescent="0.25">
      <c r="A4" s="161" t="s">
        <v>208</v>
      </c>
      <c r="B4" s="162">
        <v>18</v>
      </c>
      <c r="C4" s="162">
        <v>10600</v>
      </c>
      <c r="D4" s="162" t="s">
        <v>76</v>
      </c>
      <c r="E4" s="162">
        <v>13.730278</v>
      </c>
      <c r="F4" s="162">
        <v>100.509722</v>
      </c>
      <c r="G4" s="18">
        <v>8</v>
      </c>
      <c r="H4" s="18">
        <v>2</v>
      </c>
      <c r="I4" s="18">
        <v>4</v>
      </c>
      <c r="J4" s="18">
        <v>10</v>
      </c>
      <c r="K4" s="18">
        <v>24</v>
      </c>
      <c r="L4" s="18">
        <v>5</v>
      </c>
      <c r="M4" s="18">
        <v>2</v>
      </c>
      <c r="N4" s="18">
        <v>6</v>
      </c>
      <c r="O4" s="18">
        <v>14</v>
      </c>
      <c r="P4" s="18">
        <v>27</v>
      </c>
    </row>
    <row r="5" spans="1:16" ht="15.75" x14ac:dyDescent="0.25">
      <c r="A5" s="161" t="s">
        <v>209</v>
      </c>
      <c r="B5" s="162">
        <v>46</v>
      </c>
      <c r="C5" s="162">
        <v>10510</v>
      </c>
      <c r="D5" s="162" t="s">
        <v>73</v>
      </c>
      <c r="E5" s="162">
        <v>13.859722</v>
      </c>
      <c r="F5" s="162">
        <v>100.704167</v>
      </c>
      <c r="G5" s="18">
        <v>15</v>
      </c>
      <c r="H5" s="18">
        <v>3</v>
      </c>
      <c r="I5" s="18">
        <v>69</v>
      </c>
      <c r="J5" s="18">
        <v>9</v>
      </c>
      <c r="K5" s="18">
        <v>96</v>
      </c>
      <c r="L5" s="18">
        <v>17</v>
      </c>
      <c r="M5" s="18">
        <v>7</v>
      </c>
      <c r="N5" s="18">
        <v>205</v>
      </c>
      <c r="O5" s="18">
        <v>17</v>
      </c>
      <c r="P5" s="18">
        <v>246</v>
      </c>
    </row>
    <row r="6" spans="1:16" ht="15.75" x14ac:dyDescent="0.25">
      <c r="A6" s="161" t="s">
        <v>210</v>
      </c>
      <c r="B6" s="162">
        <v>43</v>
      </c>
      <c r="C6" s="162">
        <v>10230</v>
      </c>
      <c r="D6" s="162" t="s">
        <v>71</v>
      </c>
      <c r="E6" s="162">
        <v>13.8271</v>
      </c>
      <c r="F6" s="162">
        <v>100.6743</v>
      </c>
      <c r="G6" s="18">
        <v>10</v>
      </c>
      <c r="H6" s="18">
        <v>3</v>
      </c>
      <c r="I6" s="18">
        <v>22</v>
      </c>
      <c r="J6" s="18">
        <v>10</v>
      </c>
      <c r="K6" s="18">
        <v>45</v>
      </c>
      <c r="L6" s="18">
        <v>17</v>
      </c>
      <c r="M6" s="18">
        <v>4</v>
      </c>
      <c r="N6" s="18">
        <v>25</v>
      </c>
      <c r="O6" s="18">
        <v>7</v>
      </c>
      <c r="P6" s="18">
        <v>53</v>
      </c>
    </row>
    <row r="7" spans="1:16" ht="15.75" x14ac:dyDescent="0.25">
      <c r="A7" s="161" t="s">
        <v>211</v>
      </c>
      <c r="B7" s="162">
        <v>30</v>
      </c>
      <c r="C7" s="162">
        <v>10900</v>
      </c>
      <c r="D7" s="162" t="s">
        <v>59</v>
      </c>
      <c r="E7" s="162">
        <v>13.828611</v>
      </c>
      <c r="F7" s="162">
        <v>100.55972199999999</v>
      </c>
      <c r="G7" s="18">
        <v>8</v>
      </c>
      <c r="H7" s="18">
        <v>10</v>
      </c>
      <c r="I7" s="18">
        <v>15</v>
      </c>
      <c r="J7" s="18">
        <v>24</v>
      </c>
      <c r="K7" s="18">
        <v>57</v>
      </c>
      <c r="L7" s="18">
        <v>17</v>
      </c>
      <c r="M7" s="18">
        <v>12</v>
      </c>
      <c r="N7" s="18">
        <v>21</v>
      </c>
      <c r="O7" s="18">
        <v>47</v>
      </c>
      <c r="P7" s="18">
        <v>97</v>
      </c>
    </row>
    <row r="8" spans="1:16" ht="15.75" x14ac:dyDescent="0.25">
      <c r="A8" s="161" t="s">
        <v>212</v>
      </c>
      <c r="B8" s="162">
        <v>35</v>
      </c>
      <c r="C8" s="162">
        <v>10150</v>
      </c>
      <c r="D8" s="162" t="s">
        <v>81</v>
      </c>
      <c r="E8" s="162">
        <v>13.677222</v>
      </c>
      <c r="F8" s="162">
        <v>100.484722</v>
      </c>
      <c r="G8" s="18">
        <v>12</v>
      </c>
      <c r="H8" s="18">
        <v>1</v>
      </c>
      <c r="I8" s="18">
        <v>22</v>
      </c>
      <c r="J8" s="18">
        <v>23</v>
      </c>
      <c r="K8" s="18">
        <v>58</v>
      </c>
      <c r="L8" s="18">
        <v>19</v>
      </c>
      <c r="M8" s="18">
        <v>5</v>
      </c>
      <c r="N8" s="18">
        <v>35</v>
      </c>
      <c r="O8" s="18">
        <v>17</v>
      </c>
      <c r="P8" s="18">
        <v>76</v>
      </c>
    </row>
    <row r="9" spans="1:16" ht="15.75" x14ac:dyDescent="0.25">
      <c r="A9" s="161" t="s">
        <v>213</v>
      </c>
      <c r="B9" s="162">
        <v>36</v>
      </c>
      <c r="C9" s="162">
        <v>10210</v>
      </c>
      <c r="D9" s="162" t="s">
        <v>58</v>
      </c>
      <c r="E9" s="162">
        <v>13.913611</v>
      </c>
      <c r="F9" s="162">
        <v>100.58972199999999</v>
      </c>
      <c r="G9" s="18">
        <v>11</v>
      </c>
      <c r="H9" s="18">
        <v>2</v>
      </c>
      <c r="I9" s="18">
        <v>22</v>
      </c>
      <c r="J9" s="18">
        <v>13</v>
      </c>
      <c r="K9" s="18">
        <v>48</v>
      </c>
      <c r="L9" s="18">
        <v>14</v>
      </c>
      <c r="M9" s="18">
        <v>6</v>
      </c>
      <c r="N9" s="18">
        <v>32</v>
      </c>
      <c r="O9" s="18">
        <v>25</v>
      </c>
      <c r="P9" s="18">
        <v>77</v>
      </c>
    </row>
    <row r="10" spans="1:16" ht="15.75" x14ac:dyDescent="0.25">
      <c r="A10" s="161" t="s">
        <v>214</v>
      </c>
      <c r="B10" s="162">
        <v>26</v>
      </c>
      <c r="C10" s="162">
        <v>10400</v>
      </c>
      <c r="D10" s="162" t="s">
        <v>43</v>
      </c>
      <c r="E10" s="162">
        <v>13.769722</v>
      </c>
      <c r="F10" s="162">
        <v>100.552778</v>
      </c>
      <c r="G10" s="18">
        <v>6</v>
      </c>
      <c r="H10" s="18">
        <v>5</v>
      </c>
      <c r="I10" s="18">
        <v>5</v>
      </c>
      <c r="J10" s="18">
        <v>23</v>
      </c>
      <c r="K10" s="18">
        <v>39</v>
      </c>
      <c r="L10" s="18">
        <v>16</v>
      </c>
      <c r="M10" s="18">
        <v>5</v>
      </c>
      <c r="N10" s="18">
        <v>9</v>
      </c>
      <c r="O10" s="18">
        <v>21</v>
      </c>
      <c r="P10" s="18">
        <v>51</v>
      </c>
    </row>
    <row r="11" spans="1:16" ht="15.75" x14ac:dyDescent="0.25">
      <c r="A11" s="161" t="s">
        <v>215</v>
      </c>
      <c r="B11" s="162">
        <v>2</v>
      </c>
      <c r="C11" s="162">
        <v>10300</v>
      </c>
      <c r="D11" s="162" t="s">
        <v>39</v>
      </c>
      <c r="E11" s="162">
        <v>13.776944</v>
      </c>
      <c r="F11" s="162">
        <v>100.520556</v>
      </c>
      <c r="G11" s="18">
        <v>8</v>
      </c>
      <c r="H11" s="18">
        <v>2</v>
      </c>
      <c r="I11" s="18">
        <v>5</v>
      </c>
      <c r="J11" s="18">
        <v>18</v>
      </c>
      <c r="K11" s="18">
        <v>33</v>
      </c>
      <c r="L11" s="18">
        <v>9</v>
      </c>
      <c r="M11" s="18">
        <v>5</v>
      </c>
      <c r="N11" s="18">
        <v>3</v>
      </c>
      <c r="O11" s="18">
        <v>29</v>
      </c>
      <c r="P11" s="18">
        <v>46</v>
      </c>
    </row>
    <row r="12" spans="1:16" ht="15.75" x14ac:dyDescent="0.25">
      <c r="A12" s="161" t="s">
        <v>216</v>
      </c>
      <c r="B12" s="162">
        <v>19</v>
      </c>
      <c r="C12" s="162">
        <v>10170</v>
      </c>
      <c r="D12" s="162" t="s">
        <v>79</v>
      </c>
      <c r="E12" s="162">
        <v>13.776944</v>
      </c>
      <c r="F12" s="162">
        <v>100.456667</v>
      </c>
      <c r="G12" s="18">
        <v>11</v>
      </c>
      <c r="H12" s="18">
        <v>3</v>
      </c>
      <c r="I12" s="18">
        <v>13</v>
      </c>
      <c r="J12" s="18">
        <v>16</v>
      </c>
      <c r="K12" s="18">
        <v>43</v>
      </c>
      <c r="L12" s="18">
        <v>16</v>
      </c>
      <c r="M12" s="18">
        <v>10</v>
      </c>
      <c r="N12" s="18">
        <v>32</v>
      </c>
      <c r="O12" s="18">
        <v>20</v>
      </c>
      <c r="P12" s="18">
        <v>78</v>
      </c>
    </row>
    <row r="13" spans="1:16" ht="15.75" x14ac:dyDescent="0.25">
      <c r="A13" s="161" t="s">
        <v>217</v>
      </c>
      <c r="B13" s="162">
        <v>48</v>
      </c>
      <c r="C13" s="162">
        <v>10170</v>
      </c>
      <c r="D13" s="162" t="s">
        <v>82</v>
      </c>
      <c r="E13" s="162">
        <v>13.787800000000001</v>
      </c>
      <c r="F13" s="162">
        <v>100.3638</v>
      </c>
      <c r="G13" s="18">
        <v>9</v>
      </c>
      <c r="H13" s="18">
        <v>10</v>
      </c>
      <c r="I13" s="18">
        <v>20</v>
      </c>
      <c r="J13" s="18">
        <v>13</v>
      </c>
      <c r="K13" s="18">
        <v>52</v>
      </c>
      <c r="L13" s="18">
        <v>9</v>
      </c>
      <c r="M13" s="18">
        <v>8</v>
      </c>
      <c r="N13" s="18">
        <v>71</v>
      </c>
      <c r="O13" s="18">
        <v>23</v>
      </c>
      <c r="P13" s="18">
        <v>111</v>
      </c>
    </row>
    <row r="14" spans="1:16" ht="15.75" x14ac:dyDescent="0.25">
      <c r="A14" s="161" t="s">
        <v>218</v>
      </c>
      <c r="B14" s="162">
        <v>49</v>
      </c>
      <c r="C14" s="162">
        <v>10140</v>
      </c>
      <c r="D14" s="162" t="s">
        <v>89</v>
      </c>
      <c r="E14" s="162">
        <v>13.6472</v>
      </c>
      <c r="F14" s="162">
        <v>100.4958</v>
      </c>
      <c r="G14" s="18">
        <v>12</v>
      </c>
      <c r="H14" s="18">
        <v>2</v>
      </c>
      <c r="I14" s="18">
        <v>27</v>
      </c>
      <c r="J14" s="18">
        <v>12</v>
      </c>
      <c r="K14" s="18">
        <v>53</v>
      </c>
      <c r="L14" s="18">
        <v>18</v>
      </c>
      <c r="M14" s="18">
        <v>1</v>
      </c>
      <c r="N14" s="18">
        <v>72</v>
      </c>
      <c r="O14" s="18">
        <v>12</v>
      </c>
      <c r="P14" s="18">
        <v>103</v>
      </c>
    </row>
    <row r="15" spans="1:16" ht="15.75" x14ac:dyDescent="0.25">
      <c r="A15" s="161" t="s">
        <v>219</v>
      </c>
      <c r="B15" s="162">
        <v>15</v>
      </c>
      <c r="C15" s="162">
        <v>10600</v>
      </c>
      <c r="D15" s="162" t="s">
        <v>75</v>
      </c>
      <c r="E15" s="162">
        <v>13.725</v>
      </c>
      <c r="F15" s="162">
        <v>100.485833</v>
      </c>
      <c r="G15" s="18">
        <v>3</v>
      </c>
      <c r="H15" s="18">
        <v>2</v>
      </c>
      <c r="I15" s="18">
        <v>5</v>
      </c>
      <c r="J15" s="18">
        <v>15</v>
      </c>
      <c r="K15" s="18">
        <v>25</v>
      </c>
      <c r="L15" s="18">
        <v>11</v>
      </c>
      <c r="M15" s="18">
        <v>2</v>
      </c>
      <c r="N15" s="18">
        <v>12</v>
      </c>
      <c r="O15" s="18">
        <v>13</v>
      </c>
      <c r="P15" s="18">
        <v>38</v>
      </c>
    </row>
    <row r="16" spans="1:16" ht="15.75" x14ac:dyDescent="0.25">
      <c r="A16" s="161" t="s">
        <v>220</v>
      </c>
      <c r="B16" s="162">
        <v>20</v>
      </c>
      <c r="C16" s="162">
        <v>10700</v>
      </c>
      <c r="D16" s="162" t="s">
        <v>78</v>
      </c>
      <c r="E16" s="162">
        <v>13.770867000000001</v>
      </c>
      <c r="F16" s="162">
        <v>100.467933</v>
      </c>
      <c r="G16" s="18">
        <v>3</v>
      </c>
      <c r="H16" s="18">
        <v>3</v>
      </c>
      <c r="I16" s="18">
        <v>9</v>
      </c>
      <c r="J16" s="18">
        <v>11</v>
      </c>
      <c r="K16" s="18">
        <v>26</v>
      </c>
      <c r="L16" s="18">
        <v>13</v>
      </c>
      <c r="M16" s="18">
        <v>5</v>
      </c>
      <c r="N16" s="18">
        <v>10</v>
      </c>
      <c r="O16" s="18">
        <v>17</v>
      </c>
      <c r="P16" s="18">
        <v>45</v>
      </c>
    </row>
    <row r="17" spans="1:16" ht="15.75" x14ac:dyDescent="0.25">
      <c r="A17" s="161" t="s">
        <v>221</v>
      </c>
      <c r="B17" s="162">
        <v>16</v>
      </c>
      <c r="C17" s="162">
        <v>10600</v>
      </c>
      <c r="D17" s="162" t="s">
        <v>77</v>
      </c>
      <c r="E17" s="162">
        <v>13.722778</v>
      </c>
      <c r="F17" s="162">
        <v>100.476389</v>
      </c>
      <c r="G17" s="18">
        <v>4</v>
      </c>
      <c r="H17" s="18">
        <v>0</v>
      </c>
      <c r="I17" s="18">
        <v>3</v>
      </c>
      <c r="J17" s="18">
        <v>7</v>
      </c>
      <c r="K17" s="18">
        <v>14</v>
      </c>
      <c r="L17" s="18">
        <v>0</v>
      </c>
      <c r="M17" s="18">
        <v>4</v>
      </c>
      <c r="N17" s="18">
        <v>5</v>
      </c>
      <c r="O17" s="18">
        <v>8</v>
      </c>
      <c r="P17" s="18">
        <v>17</v>
      </c>
    </row>
    <row r="18" spans="1:16" ht="15.75" x14ac:dyDescent="0.25">
      <c r="A18" s="161" t="s">
        <v>222</v>
      </c>
      <c r="B18" s="162">
        <v>6</v>
      </c>
      <c r="C18" s="162">
        <v>10240</v>
      </c>
      <c r="D18" s="162" t="s">
        <v>65</v>
      </c>
      <c r="E18" s="162">
        <v>13.765833000000001</v>
      </c>
      <c r="F18" s="162">
        <v>100.647778</v>
      </c>
      <c r="G18" s="18">
        <v>15</v>
      </c>
      <c r="H18" s="18">
        <v>2</v>
      </c>
      <c r="I18" s="18">
        <v>26</v>
      </c>
      <c r="J18" s="18">
        <v>32</v>
      </c>
      <c r="K18" s="18">
        <v>75</v>
      </c>
      <c r="L18" s="18">
        <v>20</v>
      </c>
      <c r="M18" s="18">
        <v>7</v>
      </c>
      <c r="N18" s="18">
        <v>26</v>
      </c>
      <c r="O18" s="18">
        <v>43</v>
      </c>
      <c r="P18" s="18">
        <v>96</v>
      </c>
    </row>
    <row r="19" spans="1:16" ht="15.75" x14ac:dyDescent="0.25">
      <c r="A19" s="161" t="s">
        <v>223</v>
      </c>
      <c r="B19" s="162">
        <v>21</v>
      </c>
      <c r="C19" s="162">
        <v>10150</v>
      </c>
      <c r="D19" s="162" t="s">
        <v>86</v>
      </c>
      <c r="E19" s="162">
        <v>13.660833</v>
      </c>
      <c r="F19" s="162">
        <v>100.435833</v>
      </c>
      <c r="G19" s="18">
        <v>23</v>
      </c>
      <c r="H19" s="18">
        <v>5</v>
      </c>
      <c r="I19" s="18">
        <v>108</v>
      </c>
      <c r="J19" s="18">
        <v>21</v>
      </c>
      <c r="K19" s="18">
        <v>157</v>
      </c>
      <c r="L19" s="18">
        <v>21</v>
      </c>
      <c r="M19" s="18">
        <v>5</v>
      </c>
      <c r="N19" s="18">
        <v>116</v>
      </c>
      <c r="O19" s="18">
        <v>31</v>
      </c>
      <c r="P19" s="18">
        <v>173</v>
      </c>
    </row>
    <row r="20" spans="1:16" ht="15.75" x14ac:dyDescent="0.25">
      <c r="A20" s="161" t="s">
        <v>224</v>
      </c>
      <c r="B20" s="162">
        <v>5</v>
      </c>
      <c r="C20" s="162">
        <v>10220</v>
      </c>
      <c r="D20" s="162" t="s">
        <v>224</v>
      </c>
      <c r="E20" s="162">
        <v>13.873889</v>
      </c>
      <c r="F20" s="162">
        <v>100.596389</v>
      </c>
      <c r="G20" s="18">
        <v>15</v>
      </c>
      <c r="H20" s="18">
        <v>7</v>
      </c>
      <c r="I20" s="18">
        <v>19</v>
      </c>
      <c r="J20" s="18">
        <v>15</v>
      </c>
      <c r="K20" s="18">
        <v>56</v>
      </c>
      <c r="L20" s="18">
        <v>8</v>
      </c>
      <c r="M20" s="18">
        <v>9</v>
      </c>
      <c r="N20" s="18">
        <v>75</v>
      </c>
      <c r="O20" s="18">
        <v>34</v>
      </c>
      <c r="P20" s="18">
        <v>126</v>
      </c>
    </row>
    <row r="21" spans="1:16" ht="15.75" x14ac:dyDescent="0.25">
      <c r="A21" s="161" t="s">
        <v>225</v>
      </c>
      <c r="B21" s="162">
        <v>31</v>
      </c>
      <c r="C21" s="162">
        <v>10120</v>
      </c>
      <c r="D21" s="162" t="s">
        <v>51</v>
      </c>
      <c r="E21" s="162">
        <v>13.693333000000001</v>
      </c>
      <c r="F21" s="162">
        <v>100.5025</v>
      </c>
      <c r="G21" s="18">
        <v>8</v>
      </c>
      <c r="H21" s="18">
        <v>0</v>
      </c>
      <c r="I21" s="18">
        <v>6</v>
      </c>
      <c r="J21" s="18">
        <v>10</v>
      </c>
      <c r="K21" s="18">
        <v>24</v>
      </c>
      <c r="L21" s="18">
        <v>10</v>
      </c>
      <c r="M21" s="18">
        <v>4</v>
      </c>
      <c r="N21" s="18">
        <v>2</v>
      </c>
      <c r="O21" s="18">
        <v>17</v>
      </c>
      <c r="P21" s="18">
        <v>33</v>
      </c>
    </row>
    <row r="22" spans="1:16" ht="15.75" x14ac:dyDescent="0.25">
      <c r="A22" s="161" t="s">
        <v>226</v>
      </c>
      <c r="B22" s="162">
        <v>40</v>
      </c>
      <c r="C22" s="162">
        <v>10160</v>
      </c>
      <c r="D22" s="162" t="s">
        <v>88</v>
      </c>
      <c r="E22" s="162">
        <v>13.696111</v>
      </c>
      <c r="F22" s="162">
        <v>100.40944399999999</v>
      </c>
      <c r="G22" s="18">
        <v>16</v>
      </c>
      <c r="H22" s="18">
        <v>5</v>
      </c>
      <c r="I22" s="18">
        <v>35</v>
      </c>
      <c r="J22" s="18">
        <v>23</v>
      </c>
      <c r="K22" s="18">
        <v>79</v>
      </c>
      <c r="L22" s="18">
        <v>13</v>
      </c>
      <c r="M22" s="18">
        <v>6</v>
      </c>
      <c r="N22" s="18">
        <v>64</v>
      </c>
      <c r="O22" s="18">
        <v>28</v>
      </c>
      <c r="P22" s="18">
        <v>111</v>
      </c>
    </row>
    <row r="23" spans="1:16" ht="15.75" x14ac:dyDescent="0.25">
      <c r="A23" s="161" t="s">
        <v>227</v>
      </c>
      <c r="B23" s="162">
        <v>29</v>
      </c>
      <c r="C23" s="162">
        <v>10800</v>
      </c>
      <c r="D23" s="162" t="s">
        <v>61</v>
      </c>
      <c r="E23" s="162">
        <v>13.809722000000001</v>
      </c>
      <c r="F23" s="162">
        <v>100.537222</v>
      </c>
      <c r="G23" s="18">
        <v>11</v>
      </c>
      <c r="H23" s="18">
        <v>5</v>
      </c>
      <c r="I23" s="18">
        <v>5</v>
      </c>
      <c r="J23" s="18">
        <v>15</v>
      </c>
      <c r="K23" s="18">
        <v>36</v>
      </c>
      <c r="L23" s="18">
        <v>9</v>
      </c>
      <c r="M23" s="18">
        <v>4</v>
      </c>
      <c r="N23" s="18">
        <v>11</v>
      </c>
      <c r="O23" s="18">
        <v>25</v>
      </c>
      <c r="P23" s="18">
        <v>49</v>
      </c>
    </row>
    <row r="24" spans="1:16" ht="15.75" x14ac:dyDescent="0.25">
      <c r="A24" s="161" t="s">
        <v>228</v>
      </c>
      <c r="B24" s="162">
        <v>47</v>
      </c>
      <c r="C24" s="162">
        <v>10260</v>
      </c>
      <c r="D24" s="162" t="s">
        <v>55</v>
      </c>
      <c r="E24" s="162">
        <v>13.680080999999999</v>
      </c>
      <c r="F24" s="162">
        <v>100.59180000000001</v>
      </c>
      <c r="G24" s="18">
        <v>5</v>
      </c>
      <c r="H24" s="18">
        <v>10</v>
      </c>
      <c r="I24" s="18">
        <v>12</v>
      </c>
      <c r="J24" s="18">
        <v>16</v>
      </c>
      <c r="K24" s="18">
        <v>43</v>
      </c>
      <c r="L24" s="18">
        <v>16</v>
      </c>
      <c r="M24" s="18">
        <v>7</v>
      </c>
      <c r="N24" s="18">
        <v>23</v>
      </c>
      <c r="O24" s="18">
        <v>18</v>
      </c>
      <c r="P24" s="18">
        <v>64</v>
      </c>
    </row>
    <row r="25" spans="1:16" ht="15.75" x14ac:dyDescent="0.25">
      <c r="A25" s="161" t="s">
        <v>229</v>
      </c>
      <c r="B25" s="162">
        <v>50</v>
      </c>
      <c r="C25" s="162">
        <v>10150</v>
      </c>
      <c r="D25" s="162" t="s">
        <v>90</v>
      </c>
      <c r="E25" s="162">
        <v>13.6592</v>
      </c>
      <c r="F25" s="162">
        <v>100.3991</v>
      </c>
      <c r="G25" s="18">
        <v>9</v>
      </c>
      <c r="H25" s="18">
        <v>0</v>
      </c>
      <c r="I25" s="18">
        <v>18</v>
      </c>
      <c r="J25" s="18">
        <v>9</v>
      </c>
      <c r="K25" s="18">
        <v>36</v>
      </c>
      <c r="L25" s="18">
        <v>13</v>
      </c>
      <c r="M25" s="18">
        <v>10</v>
      </c>
      <c r="N25" s="18">
        <v>47</v>
      </c>
      <c r="O25" s="18">
        <v>19</v>
      </c>
      <c r="P25" s="18">
        <v>89</v>
      </c>
    </row>
    <row r="26" spans="1:16" ht="15.75" x14ac:dyDescent="0.25">
      <c r="A26" s="161" t="s">
        <v>230</v>
      </c>
      <c r="B26" s="162">
        <v>25</v>
      </c>
      <c r="C26" s="162">
        <v>10700</v>
      </c>
      <c r="D26" s="162" t="s">
        <v>80</v>
      </c>
      <c r="E26" s="162">
        <v>13.793889</v>
      </c>
      <c r="F26" s="162">
        <v>100.505</v>
      </c>
      <c r="G26" s="18">
        <v>11</v>
      </c>
      <c r="H26" s="18">
        <v>5</v>
      </c>
      <c r="I26" s="18">
        <v>12</v>
      </c>
      <c r="J26" s="18">
        <v>15</v>
      </c>
      <c r="K26" s="18">
        <v>43</v>
      </c>
      <c r="L26" s="18">
        <v>7</v>
      </c>
      <c r="M26" s="18">
        <v>9</v>
      </c>
      <c r="N26" s="18">
        <v>7</v>
      </c>
      <c r="O26" s="18">
        <v>34</v>
      </c>
      <c r="P26" s="18">
        <v>57</v>
      </c>
    </row>
    <row r="27" spans="1:16" ht="15.75" x14ac:dyDescent="0.25">
      <c r="A27" s="161" t="s">
        <v>231</v>
      </c>
      <c r="B27" s="162">
        <v>4</v>
      </c>
      <c r="C27" s="162">
        <v>10500</v>
      </c>
      <c r="D27" s="162" t="s">
        <v>46</v>
      </c>
      <c r="E27" s="162">
        <v>13.730833000000001</v>
      </c>
      <c r="F27" s="162">
        <v>100.52416700000001</v>
      </c>
      <c r="G27" s="18">
        <v>5</v>
      </c>
      <c r="H27" s="18">
        <v>2</v>
      </c>
      <c r="I27" s="18">
        <v>5</v>
      </c>
      <c r="J27" s="18">
        <v>7</v>
      </c>
      <c r="K27" s="18">
        <v>19</v>
      </c>
      <c r="L27" s="18">
        <v>15</v>
      </c>
      <c r="M27" s="18">
        <v>2</v>
      </c>
      <c r="N27" s="18">
        <v>4</v>
      </c>
      <c r="O27" s="18">
        <v>14</v>
      </c>
      <c r="P27" s="18">
        <v>35</v>
      </c>
    </row>
    <row r="28" spans="1:16" ht="15.75" x14ac:dyDescent="0.25">
      <c r="A28" s="161" t="s">
        <v>232</v>
      </c>
      <c r="B28" s="162">
        <v>27</v>
      </c>
      <c r="C28" s="162">
        <v>10240</v>
      </c>
      <c r="D28" s="162" t="s">
        <v>69</v>
      </c>
      <c r="E28" s="162">
        <v>13.785278</v>
      </c>
      <c r="F28" s="162">
        <v>100.669167</v>
      </c>
      <c r="G28" s="18">
        <v>5</v>
      </c>
      <c r="H28" s="18">
        <v>0</v>
      </c>
      <c r="I28" s="18">
        <v>9</v>
      </c>
      <c r="J28" s="18">
        <v>8</v>
      </c>
      <c r="K28" s="18">
        <v>22</v>
      </c>
      <c r="L28" s="18">
        <v>13</v>
      </c>
      <c r="M28" s="18">
        <v>3</v>
      </c>
      <c r="N28" s="18">
        <v>29</v>
      </c>
      <c r="O28" s="18">
        <v>21</v>
      </c>
      <c r="P28" s="18">
        <v>66</v>
      </c>
    </row>
    <row r="29" spans="1:16" ht="15.75" x14ac:dyDescent="0.25">
      <c r="A29" s="161" t="s">
        <v>233</v>
      </c>
      <c r="B29" s="162">
        <v>7</v>
      </c>
      <c r="C29" s="162">
        <v>10330</v>
      </c>
      <c r="D29" s="162" t="s">
        <v>47</v>
      </c>
      <c r="E29" s="162">
        <v>13.744942</v>
      </c>
      <c r="F29" s="162">
        <v>100.5222</v>
      </c>
      <c r="G29" s="18">
        <v>9</v>
      </c>
      <c r="H29" s="18">
        <v>3</v>
      </c>
      <c r="I29" s="18">
        <v>2</v>
      </c>
      <c r="J29" s="18">
        <v>22</v>
      </c>
      <c r="K29" s="18">
        <v>36</v>
      </c>
      <c r="L29" s="18">
        <v>6</v>
      </c>
      <c r="M29" s="18">
        <v>4</v>
      </c>
      <c r="N29" s="18">
        <v>4</v>
      </c>
      <c r="O29" s="18">
        <v>20</v>
      </c>
      <c r="P29" s="18">
        <v>34</v>
      </c>
    </row>
    <row r="30" spans="1:16" ht="15.75" x14ac:dyDescent="0.25">
      <c r="A30" s="161" t="s">
        <v>234</v>
      </c>
      <c r="B30" s="162">
        <v>32</v>
      </c>
      <c r="C30" s="162">
        <v>10250</v>
      </c>
      <c r="D30" s="162" t="s">
        <v>70</v>
      </c>
      <c r="E30" s="162">
        <v>13.716944</v>
      </c>
      <c r="F30" s="162">
        <v>100.694444</v>
      </c>
      <c r="G30" s="18">
        <v>19</v>
      </c>
      <c r="H30" s="18">
        <v>4</v>
      </c>
      <c r="I30" s="18">
        <v>81</v>
      </c>
      <c r="J30" s="18">
        <v>16</v>
      </c>
      <c r="K30" s="18">
        <v>120</v>
      </c>
      <c r="L30" s="18">
        <v>25</v>
      </c>
      <c r="M30" s="18">
        <v>7</v>
      </c>
      <c r="N30" s="18">
        <v>138</v>
      </c>
      <c r="O30" s="18">
        <v>34</v>
      </c>
      <c r="P30" s="18">
        <v>204</v>
      </c>
    </row>
    <row r="31" spans="1:16" ht="15.75" x14ac:dyDescent="0.25">
      <c r="A31" s="161" t="s">
        <v>235</v>
      </c>
      <c r="B31" s="162">
        <v>8</v>
      </c>
      <c r="C31" s="162">
        <v>10100</v>
      </c>
      <c r="D31" s="162" t="s">
        <v>36</v>
      </c>
      <c r="E31" s="162">
        <v>13.758056</v>
      </c>
      <c r="F31" s="162">
        <v>100.51305600000001</v>
      </c>
      <c r="G31" s="18">
        <v>4</v>
      </c>
      <c r="H31" s="18">
        <v>1</v>
      </c>
      <c r="I31" s="18">
        <v>1</v>
      </c>
      <c r="J31" s="18">
        <v>6</v>
      </c>
      <c r="K31" s="18">
        <v>12</v>
      </c>
      <c r="L31" s="18">
        <v>6</v>
      </c>
      <c r="M31" s="18">
        <v>3</v>
      </c>
      <c r="N31" s="18">
        <v>3</v>
      </c>
      <c r="O31" s="18">
        <v>12</v>
      </c>
      <c r="P31" s="18">
        <v>24</v>
      </c>
    </row>
    <row r="32" spans="1:16" ht="15.75" x14ac:dyDescent="0.25">
      <c r="A32" s="161" t="s">
        <v>236</v>
      </c>
      <c r="B32" s="162">
        <v>14</v>
      </c>
      <c r="C32" s="162">
        <v>10400</v>
      </c>
      <c r="D32" s="162" t="s">
        <v>40</v>
      </c>
      <c r="E32" s="162">
        <v>13.78</v>
      </c>
      <c r="F32" s="162">
        <v>100.542778</v>
      </c>
      <c r="G32" s="18">
        <v>4</v>
      </c>
      <c r="H32" s="18">
        <v>2</v>
      </c>
      <c r="I32" s="18">
        <v>3</v>
      </c>
      <c r="J32" s="18">
        <v>18</v>
      </c>
      <c r="K32" s="18">
        <v>27</v>
      </c>
      <c r="L32" s="18">
        <v>9</v>
      </c>
      <c r="M32" s="18">
        <v>5</v>
      </c>
      <c r="N32" s="18">
        <v>7</v>
      </c>
      <c r="O32" s="18">
        <v>17</v>
      </c>
      <c r="P32" s="18">
        <v>38</v>
      </c>
    </row>
    <row r="33" spans="1:16" ht="15.75" x14ac:dyDescent="0.25">
      <c r="A33" s="161" t="s">
        <v>237</v>
      </c>
      <c r="B33" s="162">
        <v>9</v>
      </c>
      <c r="C33" s="162">
        <v>10260</v>
      </c>
      <c r="D33" s="162" t="s">
        <v>49</v>
      </c>
      <c r="E33" s="162">
        <v>13.702222000000001</v>
      </c>
      <c r="F33" s="162">
        <v>100.60166700000001</v>
      </c>
      <c r="G33" s="18">
        <v>7</v>
      </c>
      <c r="H33" s="18">
        <v>4</v>
      </c>
      <c r="I33" s="18">
        <v>19</v>
      </c>
      <c r="J33" s="18">
        <v>10</v>
      </c>
      <c r="K33" s="18">
        <v>40</v>
      </c>
      <c r="L33" s="18">
        <v>8</v>
      </c>
      <c r="M33" s="18">
        <v>4</v>
      </c>
      <c r="N33" s="18">
        <v>13</v>
      </c>
      <c r="O33" s="18">
        <v>7</v>
      </c>
      <c r="P33" s="18">
        <v>32</v>
      </c>
    </row>
    <row r="34" spans="1:16" ht="15.75" x14ac:dyDescent="0.25">
      <c r="A34" s="161" t="s">
        <v>238</v>
      </c>
      <c r="B34" s="162">
        <v>1</v>
      </c>
      <c r="C34" s="162">
        <v>10200</v>
      </c>
      <c r="D34" s="162" t="s">
        <v>35</v>
      </c>
      <c r="E34" s="162">
        <v>13.764443999999999</v>
      </c>
      <c r="F34" s="162">
        <v>100.499167</v>
      </c>
      <c r="G34" s="18">
        <v>8</v>
      </c>
      <c r="H34" s="18">
        <v>2</v>
      </c>
      <c r="I34" s="18">
        <v>1</v>
      </c>
      <c r="J34" s="18">
        <v>5</v>
      </c>
      <c r="K34" s="18">
        <v>16</v>
      </c>
      <c r="L34" s="18">
        <v>7</v>
      </c>
      <c r="M34" s="18">
        <v>3</v>
      </c>
      <c r="N34" s="18">
        <v>3</v>
      </c>
      <c r="O34" s="18">
        <v>11</v>
      </c>
      <c r="P34" s="18">
        <v>24</v>
      </c>
    </row>
    <row r="35" spans="1:16" ht="15.75" x14ac:dyDescent="0.25">
      <c r="A35" s="161" t="s">
        <v>239</v>
      </c>
      <c r="B35" s="162">
        <v>22</v>
      </c>
      <c r="C35" s="162">
        <v>10160</v>
      </c>
      <c r="D35" s="162" t="s">
        <v>84</v>
      </c>
      <c r="E35" s="162">
        <v>13.714722</v>
      </c>
      <c r="F35" s="162">
        <v>100.43722200000001</v>
      </c>
      <c r="G35" s="18">
        <v>13</v>
      </c>
      <c r="H35" s="18">
        <v>3</v>
      </c>
      <c r="I35" s="18">
        <v>8</v>
      </c>
      <c r="J35" s="18">
        <v>11</v>
      </c>
      <c r="K35" s="18">
        <v>35</v>
      </c>
      <c r="L35" s="18">
        <v>9</v>
      </c>
      <c r="M35" s="18">
        <v>3</v>
      </c>
      <c r="N35" s="18">
        <v>20</v>
      </c>
      <c r="O35" s="18">
        <v>23</v>
      </c>
      <c r="P35" s="18">
        <v>55</v>
      </c>
    </row>
    <row r="36" spans="1:16" ht="15.75" x14ac:dyDescent="0.25">
      <c r="A36" s="161" t="s">
        <v>240</v>
      </c>
      <c r="B36" s="162">
        <v>10</v>
      </c>
      <c r="C36" s="162">
        <v>10510</v>
      </c>
      <c r="D36" s="162" t="s">
        <v>66</v>
      </c>
      <c r="E36" s="162">
        <v>13.813889</v>
      </c>
      <c r="F36" s="162">
        <v>100.74805600000001</v>
      </c>
      <c r="G36" s="18">
        <v>13</v>
      </c>
      <c r="H36" s="18">
        <v>4</v>
      </c>
      <c r="I36" s="18">
        <v>76</v>
      </c>
      <c r="J36" s="18">
        <v>19</v>
      </c>
      <c r="K36" s="18">
        <v>112</v>
      </c>
      <c r="L36" s="18">
        <v>19</v>
      </c>
      <c r="M36" s="18">
        <v>6</v>
      </c>
      <c r="N36" s="18">
        <v>173</v>
      </c>
      <c r="O36" s="18">
        <v>14</v>
      </c>
      <c r="P36" s="18">
        <v>212</v>
      </c>
    </row>
    <row r="37" spans="1:16" ht="15.75" x14ac:dyDescent="0.25">
      <c r="A37" s="161" t="s">
        <v>241</v>
      </c>
      <c r="B37" s="162">
        <v>12</v>
      </c>
      <c r="C37" s="162">
        <v>10120</v>
      </c>
      <c r="D37" s="162" t="s">
        <v>48</v>
      </c>
      <c r="E37" s="162">
        <v>13.696944</v>
      </c>
      <c r="F37" s="162">
        <v>100.54305600000001</v>
      </c>
      <c r="G37" s="18">
        <v>5</v>
      </c>
      <c r="H37" s="18">
        <v>4</v>
      </c>
      <c r="I37" s="18">
        <v>4</v>
      </c>
      <c r="J37" s="18">
        <v>10</v>
      </c>
      <c r="K37" s="18">
        <v>23</v>
      </c>
      <c r="L37" s="18">
        <v>16</v>
      </c>
      <c r="M37" s="18">
        <v>3</v>
      </c>
      <c r="N37" s="18">
        <v>14</v>
      </c>
      <c r="O37" s="18">
        <v>22</v>
      </c>
      <c r="P37" s="18">
        <v>55</v>
      </c>
    </row>
    <row r="38" spans="1:16" ht="15.75" x14ac:dyDescent="0.25">
      <c r="A38" s="161" t="s">
        <v>242</v>
      </c>
      <c r="B38" s="162">
        <v>37</v>
      </c>
      <c r="C38" s="162">
        <v>10400</v>
      </c>
      <c r="D38" s="162" t="s">
        <v>42</v>
      </c>
      <c r="E38" s="162">
        <v>13.758889</v>
      </c>
      <c r="F38" s="162">
        <v>100.53444399999999</v>
      </c>
      <c r="G38" s="18">
        <v>10</v>
      </c>
      <c r="H38" s="18">
        <v>1</v>
      </c>
      <c r="I38" s="18">
        <v>10</v>
      </c>
      <c r="J38" s="18">
        <v>15</v>
      </c>
      <c r="K38" s="18">
        <v>36</v>
      </c>
      <c r="L38" s="18">
        <v>10</v>
      </c>
      <c r="M38" s="18">
        <v>6</v>
      </c>
      <c r="N38" s="18">
        <v>23</v>
      </c>
      <c r="O38" s="18">
        <v>33</v>
      </c>
      <c r="P38" s="18">
        <v>72</v>
      </c>
    </row>
    <row r="39" spans="1:16" ht="15.75" x14ac:dyDescent="0.25">
      <c r="A39" s="161" t="s">
        <v>243</v>
      </c>
      <c r="B39" s="162">
        <v>24</v>
      </c>
      <c r="C39" s="162">
        <v>10140</v>
      </c>
      <c r="D39" s="162" t="s">
        <v>87</v>
      </c>
      <c r="E39" s="162">
        <v>13.682221999999999</v>
      </c>
      <c r="F39" s="162">
        <v>100.505556</v>
      </c>
      <c r="G39" s="18">
        <v>10</v>
      </c>
      <c r="H39" s="18">
        <v>1</v>
      </c>
      <c r="I39" s="18">
        <v>1</v>
      </c>
      <c r="J39" s="18">
        <v>7</v>
      </c>
      <c r="K39" s="18">
        <v>19</v>
      </c>
      <c r="L39" s="18">
        <v>10</v>
      </c>
      <c r="M39" s="18">
        <v>3</v>
      </c>
      <c r="N39" s="18">
        <v>8</v>
      </c>
      <c r="O39" s="18">
        <v>8</v>
      </c>
      <c r="P39" s="18">
        <v>29</v>
      </c>
    </row>
    <row r="40" spans="1:16" ht="15.75" x14ac:dyDescent="0.25">
      <c r="A40" s="161" t="s">
        <v>244</v>
      </c>
      <c r="B40" s="162">
        <v>11</v>
      </c>
      <c r="C40" s="162">
        <v>10520</v>
      </c>
      <c r="D40" s="162" t="s">
        <v>67</v>
      </c>
      <c r="E40" s="162">
        <v>13.722317</v>
      </c>
      <c r="F40" s="162">
        <v>100.759669</v>
      </c>
      <c r="G40" s="18">
        <v>11</v>
      </c>
      <c r="H40" s="18">
        <v>11</v>
      </c>
      <c r="I40" s="18">
        <v>142</v>
      </c>
      <c r="J40" s="18">
        <v>16</v>
      </c>
      <c r="K40" s="18">
        <v>180</v>
      </c>
      <c r="L40" s="18">
        <v>28</v>
      </c>
      <c r="M40" s="18">
        <v>8</v>
      </c>
      <c r="N40" s="18">
        <v>331</v>
      </c>
      <c r="O40" s="18">
        <v>28</v>
      </c>
      <c r="P40" s="18">
        <v>395</v>
      </c>
    </row>
    <row r="41" spans="1:16" ht="15.75" x14ac:dyDescent="0.25">
      <c r="A41" s="161" t="s">
        <v>245</v>
      </c>
      <c r="B41" s="162">
        <v>38</v>
      </c>
      <c r="C41" s="162">
        <v>10230</v>
      </c>
      <c r="D41" s="162" t="s">
        <v>60</v>
      </c>
      <c r="E41" s="162">
        <v>13.803611</v>
      </c>
      <c r="F41" s="162">
        <v>100.6075</v>
      </c>
      <c r="G41" s="18">
        <v>9</v>
      </c>
      <c r="H41" s="18">
        <v>3</v>
      </c>
      <c r="I41" s="18">
        <v>11</v>
      </c>
      <c r="J41" s="18">
        <v>11</v>
      </c>
      <c r="K41" s="18">
        <v>34</v>
      </c>
      <c r="L41" s="18">
        <v>9</v>
      </c>
      <c r="M41" s="18">
        <v>2</v>
      </c>
      <c r="N41" s="18">
        <v>27</v>
      </c>
      <c r="O41" s="18">
        <v>19</v>
      </c>
      <c r="P41" s="18">
        <v>57</v>
      </c>
    </row>
    <row r="42" spans="1:16" ht="15.75" x14ac:dyDescent="0.25">
      <c r="A42" s="161" t="s">
        <v>246</v>
      </c>
      <c r="B42" s="162">
        <v>45</v>
      </c>
      <c r="C42" s="162">
        <v>10310</v>
      </c>
      <c r="D42" s="162" t="s">
        <v>44</v>
      </c>
      <c r="E42" s="162">
        <v>13.7864</v>
      </c>
      <c r="F42" s="162">
        <v>100.6087</v>
      </c>
      <c r="G42" s="18">
        <v>15</v>
      </c>
      <c r="H42" s="18">
        <v>2</v>
      </c>
      <c r="I42" s="18">
        <v>5</v>
      </c>
      <c r="J42" s="18">
        <v>21</v>
      </c>
      <c r="K42" s="18">
        <v>43</v>
      </c>
      <c r="L42" s="18">
        <v>19</v>
      </c>
      <c r="M42" s="18">
        <v>7</v>
      </c>
      <c r="N42" s="18">
        <v>10</v>
      </c>
      <c r="O42" s="18">
        <v>26</v>
      </c>
      <c r="P42" s="18">
        <v>62</v>
      </c>
    </row>
    <row r="43" spans="1:16" ht="15.75" x14ac:dyDescent="0.25">
      <c r="A43" s="161" t="s">
        <v>247</v>
      </c>
      <c r="B43" s="162">
        <v>39</v>
      </c>
      <c r="C43" s="162">
        <v>10110</v>
      </c>
      <c r="D43" s="162" t="s">
        <v>54</v>
      </c>
      <c r="E43" s="162">
        <v>13.742222</v>
      </c>
      <c r="F43" s="162">
        <v>100.58583299999999</v>
      </c>
      <c r="G43" s="18">
        <v>16</v>
      </c>
      <c r="H43" s="18">
        <v>2</v>
      </c>
      <c r="I43" s="18">
        <v>5</v>
      </c>
      <c r="J43" s="18">
        <v>17</v>
      </c>
      <c r="K43" s="18">
        <v>40</v>
      </c>
      <c r="L43" s="18">
        <v>19</v>
      </c>
      <c r="M43" s="18">
        <v>4</v>
      </c>
      <c r="N43" s="18">
        <v>4</v>
      </c>
      <c r="O43" s="18">
        <v>47</v>
      </c>
      <c r="P43" s="18">
        <v>74</v>
      </c>
    </row>
    <row r="44" spans="1:16" ht="15.75" x14ac:dyDescent="0.25">
      <c r="A44" s="161" t="s">
        <v>248</v>
      </c>
      <c r="B44" s="162">
        <v>34</v>
      </c>
      <c r="C44" s="162">
        <v>10250</v>
      </c>
      <c r="D44" s="162" t="s">
        <v>53</v>
      </c>
      <c r="E44" s="162">
        <v>13.730278</v>
      </c>
      <c r="F44" s="162">
        <v>100.65138899999999</v>
      </c>
      <c r="G44" s="18">
        <v>17</v>
      </c>
      <c r="H44" s="18">
        <v>6</v>
      </c>
      <c r="I44" s="18">
        <v>15</v>
      </c>
      <c r="J44" s="18">
        <v>20</v>
      </c>
      <c r="K44" s="18">
        <v>58</v>
      </c>
      <c r="L44" s="18">
        <v>8</v>
      </c>
      <c r="M44" s="18">
        <v>7</v>
      </c>
      <c r="N44" s="18">
        <v>31</v>
      </c>
      <c r="O44" s="18">
        <v>30</v>
      </c>
      <c r="P44" s="18">
        <v>76</v>
      </c>
    </row>
    <row r="45" spans="1:16" ht="15.75" x14ac:dyDescent="0.25">
      <c r="A45" s="161" t="s">
        <v>249</v>
      </c>
      <c r="B45" s="162">
        <v>44</v>
      </c>
      <c r="C45" s="162">
        <v>10240</v>
      </c>
      <c r="D45" s="162" t="s">
        <v>72</v>
      </c>
      <c r="E45" s="162">
        <v>13.77</v>
      </c>
      <c r="F45" s="162">
        <v>100.68472199999999</v>
      </c>
      <c r="G45" s="18">
        <v>8</v>
      </c>
      <c r="H45" s="18">
        <v>2</v>
      </c>
      <c r="I45" s="18">
        <v>35</v>
      </c>
      <c r="J45" s="18">
        <v>4</v>
      </c>
      <c r="K45" s="18">
        <v>49</v>
      </c>
      <c r="L45" s="18">
        <v>11</v>
      </c>
      <c r="M45" s="18">
        <v>2</v>
      </c>
      <c r="N45" s="18">
        <v>75</v>
      </c>
      <c r="O45" s="18">
        <v>16</v>
      </c>
      <c r="P45" s="18">
        <v>104</v>
      </c>
    </row>
    <row r="46" spans="1:16" ht="15.75" x14ac:dyDescent="0.25">
      <c r="A46" s="161" t="s">
        <v>250</v>
      </c>
      <c r="B46" s="162">
        <v>13</v>
      </c>
      <c r="C46" s="162">
        <v>10100</v>
      </c>
      <c r="D46" s="162" t="s">
        <v>37</v>
      </c>
      <c r="E46" s="162">
        <v>13.731389</v>
      </c>
      <c r="F46" s="162">
        <v>100.514167</v>
      </c>
      <c r="G46" s="18">
        <v>6</v>
      </c>
      <c r="H46" s="18">
        <v>0</v>
      </c>
      <c r="I46" s="18">
        <v>0</v>
      </c>
      <c r="J46" s="18">
        <v>6</v>
      </c>
      <c r="K46" s="18">
        <v>12</v>
      </c>
      <c r="L46" s="18">
        <v>3</v>
      </c>
      <c r="M46" s="18">
        <v>0</v>
      </c>
      <c r="N46" s="18">
        <v>1</v>
      </c>
      <c r="O46" s="18">
        <v>5</v>
      </c>
      <c r="P46" s="18">
        <v>9</v>
      </c>
    </row>
    <row r="47" spans="1:16" ht="15.75" x14ac:dyDescent="0.25">
      <c r="A47" s="161" t="s">
        <v>251</v>
      </c>
      <c r="B47" s="162">
        <v>28</v>
      </c>
      <c r="C47" s="162">
        <v>10120</v>
      </c>
      <c r="D47" s="162" t="s">
        <v>50</v>
      </c>
      <c r="E47" s="162">
        <v>13.708055999999999</v>
      </c>
      <c r="F47" s="162">
        <v>100.52638899999999</v>
      </c>
      <c r="G47" s="18">
        <v>10</v>
      </c>
      <c r="H47" s="18">
        <v>3</v>
      </c>
      <c r="I47" s="18">
        <v>5</v>
      </c>
      <c r="J47" s="18">
        <v>12</v>
      </c>
      <c r="K47" s="18">
        <v>30</v>
      </c>
      <c r="L47" s="18">
        <v>12</v>
      </c>
      <c r="M47" s="18">
        <v>0</v>
      </c>
      <c r="N47" s="18">
        <v>5</v>
      </c>
      <c r="O47" s="18">
        <v>20</v>
      </c>
      <c r="P47" s="18">
        <v>37</v>
      </c>
    </row>
    <row r="48" spans="1:16" ht="15.75" x14ac:dyDescent="0.25">
      <c r="A48" s="161" t="s">
        <v>252</v>
      </c>
      <c r="B48" s="162">
        <v>42</v>
      </c>
      <c r="C48" s="162">
        <v>10220</v>
      </c>
      <c r="D48" s="162" t="s">
        <v>63</v>
      </c>
      <c r="E48" s="162">
        <v>13.919167</v>
      </c>
      <c r="F48" s="162">
        <v>100.645833</v>
      </c>
      <c r="G48" s="18">
        <v>7</v>
      </c>
      <c r="H48" s="18">
        <v>4</v>
      </c>
      <c r="I48" s="18">
        <v>56</v>
      </c>
      <c r="J48" s="18">
        <v>5</v>
      </c>
      <c r="K48" s="18">
        <v>72</v>
      </c>
      <c r="L48" s="18">
        <v>25</v>
      </c>
      <c r="M48" s="18">
        <v>4</v>
      </c>
      <c r="N48" s="18">
        <v>100</v>
      </c>
      <c r="O48" s="18">
        <v>16</v>
      </c>
      <c r="P48" s="18">
        <v>145</v>
      </c>
    </row>
    <row r="49" spans="1:16" ht="15.75" x14ac:dyDescent="0.25">
      <c r="A49" s="161" t="s">
        <v>253</v>
      </c>
      <c r="B49" s="162">
        <v>23</v>
      </c>
      <c r="C49" s="162">
        <v>10160</v>
      </c>
      <c r="D49" s="162" t="s">
        <v>85</v>
      </c>
      <c r="E49" s="162">
        <v>13.704722</v>
      </c>
      <c r="F49" s="162">
        <v>100.348889</v>
      </c>
      <c r="G49" s="18">
        <v>9</v>
      </c>
      <c r="H49" s="18">
        <v>3</v>
      </c>
      <c r="I49" s="18">
        <v>14</v>
      </c>
      <c r="J49" s="18">
        <v>15</v>
      </c>
      <c r="K49" s="18">
        <v>41</v>
      </c>
      <c r="L49" s="18">
        <v>20</v>
      </c>
      <c r="M49" s="18">
        <v>0</v>
      </c>
      <c r="N49" s="18">
        <v>44</v>
      </c>
      <c r="O49" s="18">
        <v>15</v>
      </c>
      <c r="P49" s="18">
        <v>79</v>
      </c>
    </row>
    <row r="50" spans="1:16" ht="15.75" x14ac:dyDescent="0.25">
      <c r="A50" s="161" t="s">
        <v>254</v>
      </c>
      <c r="B50" s="162">
        <v>3</v>
      </c>
      <c r="C50" s="162">
        <v>10530</v>
      </c>
      <c r="D50" s="162" t="s">
        <v>68</v>
      </c>
      <c r="E50" s="162">
        <v>13.855556</v>
      </c>
      <c r="F50" s="162">
        <v>100.8625</v>
      </c>
      <c r="G50" s="18">
        <v>13</v>
      </c>
      <c r="H50" s="18">
        <v>5</v>
      </c>
      <c r="I50" s="18">
        <v>156</v>
      </c>
      <c r="J50" s="18">
        <v>12</v>
      </c>
      <c r="K50" s="18">
        <v>186</v>
      </c>
      <c r="L50" s="18">
        <v>25</v>
      </c>
      <c r="M50" s="18">
        <v>2</v>
      </c>
      <c r="N50" s="18">
        <v>415</v>
      </c>
      <c r="O50" s="18">
        <v>20</v>
      </c>
      <c r="P50" s="18">
        <v>462</v>
      </c>
    </row>
    <row r="51" spans="1:16" ht="15.75" x14ac:dyDescent="0.25">
      <c r="A51" s="161" t="s">
        <v>255</v>
      </c>
      <c r="B51" s="162">
        <v>41</v>
      </c>
      <c r="C51" s="162">
        <v>10210</v>
      </c>
      <c r="D51" s="162" t="s">
        <v>62</v>
      </c>
      <c r="E51" s="162">
        <v>13.887499999999999</v>
      </c>
      <c r="F51" s="162">
        <v>100.578889</v>
      </c>
      <c r="G51" s="18">
        <v>6</v>
      </c>
      <c r="H51" s="18">
        <v>1</v>
      </c>
      <c r="I51" s="18">
        <v>7</v>
      </c>
      <c r="J51" s="18">
        <v>9</v>
      </c>
      <c r="K51" s="18">
        <v>23</v>
      </c>
      <c r="L51" s="18">
        <v>4</v>
      </c>
      <c r="M51" s="18">
        <v>4</v>
      </c>
      <c r="N51" s="18">
        <v>13</v>
      </c>
      <c r="O51" s="18">
        <v>14</v>
      </c>
      <c r="P51" s="18">
        <v>35</v>
      </c>
    </row>
    <row r="52" spans="1:16" ht="15.75" x14ac:dyDescent="0.25">
      <c r="A52" s="161" t="s">
        <v>256</v>
      </c>
      <c r="B52" s="162">
        <v>17</v>
      </c>
      <c r="C52" s="162">
        <v>10310</v>
      </c>
      <c r="D52" s="162" t="s">
        <v>41</v>
      </c>
      <c r="E52" s="162">
        <v>13.776667</v>
      </c>
      <c r="F52" s="162">
        <v>100.579444</v>
      </c>
      <c r="G52" s="18">
        <v>12</v>
      </c>
      <c r="H52" s="18">
        <v>5</v>
      </c>
      <c r="I52" s="18">
        <v>11</v>
      </c>
      <c r="J52" s="18">
        <v>14</v>
      </c>
      <c r="K52" s="18">
        <v>42</v>
      </c>
      <c r="L52" s="18">
        <v>18</v>
      </c>
      <c r="M52" s="18">
        <v>8</v>
      </c>
      <c r="N52" s="18">
        <v>19</v>
      </c>
      <c r="O52" s="18">
        <v>38</v>
      </c>
      <c r="P52" s="18">
        <v>83</v>
      </c>
    </row>
  </sheetData>
  <autoFilter ref="A2:P2" xr:uid="{FB2BDF5C-A7B7-458F-B7E3-6BC1868ED86E}">
    <sortState xmlns:xlrd2="http://schemas.microsoft.com/office/spreadsheetml/2017/richdata2" ref="A3:P52">
      <sortCondition ref="D2"/>
    </sortState>
  </autoFilter>
  <mergeCells count="2">
    <mergeCell ref="G1:K1"/>
    <mergeCell ref="L1:P1"/>
  </mergeCells>
  <hyperlinks>
    <hyperlink ref="A25" r:id="rId1" tooltip="Bang Bon district" display="https://en.wikipedia.org/wiki/Bang_Bon_district" xr:uid="{D2CC69DF-2BCE-4E92-9018-D28F1A5DF69F}"/>
    <hyperlink ref="A18" r:id="rId2" tooltip="Bang Kapi district" display="https://en.wikipedia.org/wiki/Bang_Kapi_district" xr:uid="{58F475ED-3985-4125-A660-9F1C846F99A0}"/>
    <hyperlink ref="A22" r:id="rId3" tooltip="Bang Khae district" display="https://en.wikipedia.org/wiki/Bang_Khae_district" xr:uid="{6327E4CC-2B9B-4FBC-9E1E-9933D2E6E242}"/>
    <hyperlink ref="A20" r:id="rId4" tooltip="Bang Khen district" display="https://en.wikipedia.org/wiki/Bang_Khen_district" xr:uid="{135AF2B0-CD7C-4978-B1FE-764728F6D2B8}"/>
    <hyperlink ref="A21" r:id="rId5" tooltip="Bang Kho Laem district" display="https://en.wikipedia.org/wiki/Bang_Kho_Laem_district" xr:uid="{D3CA8E30-3D1F-408F-A346-BCBA7B7123F7}"/>
    <hyperlink ref="A19" r:id="rId6" tooltip="Bang Khun Thian district" display="https://en.wikipedia.org/wiki/Bang_Khun_Thian_district" xr:uid="{033299B3-EB51-40AE-B068-58CAF3377319}"/>
    <hyperlink ref="A24" r:id="rId7" tooltip="Bang Na district" display="https://en.wikipedia.org/wiki/Bang_Na_district" xr:uid="{45A9EFB6-062D-40EE-B119-F52FD7CB72CC}"/>
    <hyperlink ref="A26" r:id="rId8" tooltip="Bang Phlat district" display="https://en.wikipedia.org/wiki/Bang_Phlat_district" xr:uid="{B36351D0-23E5-449F-AB1B-B66AC09BEEB5}"/>
    <hyperlink ref="A27" r:id="rId9" tooltip="Bang Rak district" display="https://en.wikipedia.org/wiki/Bang_Rak_district" xr:uid="{485AABC6-9459-4DC6-97DA-9647558B1C2D}"/>
    <hyperlink ref="A23" r:id="rId10" tooltip="Bang Sue district" display="https://en.wikipedia.org/wiki/Bang_Sue_district" xr:uid="{D0B354D9-EDCA-4077-828D-1F71DB39A079}"/>
    <hyperlink ref="A16" r:id="rId11" tooltip="Bangkok Noi district" display="https://en.wikipedia.org/wiki/Bangkok_Noi_district" xr:uid="{071D754D-0474-4BEB-AA21-706B499756B4}"/>
    <hyperlink ref="A17" r:id="rId12" tooltip="Bangkok Yai district" display="https://en.wikipedia.org/wiki/Bangkok_Yai_district" xr:uid="{03EE6F5E-D1CC-43A5-9E16-D50D1FC36111}"/>
    <hyperlink ref="A28" r:id="rId13" tooltip="Bueng Kum district" display="https://en.wikipedia.org/wiki/Bueng_Kum_district" xr:uid="{30C18FC4-9F7D-4F59-85A9-46CC39CBAA4B}"/>
    <hyperlink ref="A7" r:id="rId14" tooltip="Chatuchak district" display="https://en.wikipedia.org/wiki/Chatuchak_district" xr:uid="{5C76E517-E773-4DEB-AA05-1A6A4127C41E}"/>
    <hyperlink ref="A8" r:id="rId15" tooltip="Chom Thong district, Bangkok" display="https://en.wikipedia.org/wiki/Chom_Thong_district,_Bangkok" xr:uid="{387CC2DD-B78A-41A7-AE3B-7D946B0398EB}"/>
    <hyperlink ref="A10" r:id="rId16" tooltip="Din Daeng district" display="https://en.wikipedia.org/wiki/Din_Daeng_district" xr:uid="{E54BFE47-CBC3-485A-A233-D0AD5E286A17}"/>
    <hyperlink ref="A9" r:id="rId17" tooltip="Don Mueang district" display="https://en.wikipedia.org/wiki/Don_Mueang_district" xr:uid="{9B78D380-0A6E-42F5-AD04-F137074F02A7}"/>
    <hyperlink ref="A11" r:id="rId18" tooltip="Dusit district" display="https://en.wikipedia.org/wiki/Dusit_district" xr:uid="{AEC672C4-E9C8-425A-B5E3-3F14E382F0FF}"/>
    <hyperlink ref="A52" r:id="rId19" tooltip="Huai Khwang district" display="https://en.wikipedia.org/wiki/Huai_Khwang_district" xr:uid="{8F6EC94F-964F-4FE4-97C3-B5DA604990BC}"/>
    <hyperlink ref="A6" r:id="rId20" tooltip="Khan Na Yao district" display="https://en.wikipedia.org/wiki/Khan_Na_Yao_district" xr:uid="{39723D84-1BA3-431F-8104-F566076099B1}"/>
    <hyperlink ref="A5" r:id="rId21" tooltip="Khlong Sam Wa district" display="https://en.wikipedia.org/wiki/Khlong_Sam_Wa_district" xr:uid="{258C9DED-5F69-493B-B385-D68663735F83}"/>
    <hyperlink ref="A4" r:id="rId22" tooltip="Khlong San district" display="https://en.wikipedia.org/wiki/Khlong_San_district" xr:uid="{06BECB5C-E203-4C9D-9FCF-D452EA61E503}"/>
    <hyperlink ref="A3" r:id="rId23" tooltip="Khlong Toei district" display="https://en.wikipedia.org/wiki/Khlong_Toei_district" xr:uid="{4E5DEA08-F4D5-4A31-8A1B-CFC7705A9E87}"/>
    <hyperlink ref="A51" r:id="rId24" tooltip="Lak Si district" display="https://en.wikipedia.org/wiki/Lak_Si_district" xr:uid="{24A3A450-5DE1-4BF2-9714-DC4402D317A8}"/>
    <hyperlink ref="A40" r:id="rId25" tooltip="Lat Krabang district" display="https://en.wikipedia.org/wiki/Lat_Krabang_district" xr:uid="{B2708D8D-1224-4A3D-BA0F-19815D310F1C}"/>
    <hyperlink ref="A41" r:id="rId26" tooltip="Lat Phrao district" display="https://en.wikipedia.org/wiki/Lat_Phrao_district" xr:uid="{42C93A29-6C19-4349-B9AE-9D65123FA1C7}"/>
    <hyperlink ref="A36" r:id="rId27" tooltip="Min Buri district" display="https://en.wikipedia.org/wiki/Min_Buri_district" xr:uid="{603FC295-6B15-4C15-8891-87D468E7535F}"/>
    <hyperlink ref="A50" r:id="rId28" tooltip="Nong Chok district" display="https://en.wikipedia.org/wiki/Nong_Chok_district" xr:uid="{A571A412-FEBC-456F-A3BF-67F6F0E9513F}"/>
    <hyperlink ref="A49" r:id="rId29" tooltip="Nong Khaem district" display="https://en.wikipedia.org/wiki/Nong_Khaem_district" xr:uid="{4DE66500-9E86-4B45-9645-A2839F21F0F2}"/>
    <hyperlink ref="A29" r:id="rId30" tooltip="Pathum Wan district" display="https://en.wikipedia.org/wiki/Pathum_Wan_district" xr:uid="{1C426215-F622-4020-8741-0AA4F9CA53A9}"/>
    <hyperlink ref="A35" r:id="rId31" tooltip="Phasi Charoen district" display="https://en.wikipedia.org/wiki/Phasi_Charoen_district" xr:uid="{CBF872D5-3873-4972-AD0A-34A85080283E}"/>
    <hyperlink ref="A32" r:id="rId32" tooltip="Phaya Thai district" display="https://en.wikipedia.org/wiki/Phaya_Thai_district" xr:uid="{006EE191-AD01-4EB7-B448-5B3601AEFB44}"/>
    <hyperlink ref="A33" r:id="rId33" tooltip="Phra Khanong district" display="https://en.wikipedia.org/wiki/Phra_Khanong_district" xr:uid="{AF83CA7E-7D08-45F2-B714-527CA12A51DE}"/>
    <hyperlink ref="A34" r:id="rId34" tooltip="Phra Nakhon district" display="https://en.wikipedia.org/wiki/Phra_Nakhon_district" xr:uid="{DE6F8C02-0DA7-402C-A1B9-1FBC597B73D3}"/>
    <hyperlink ref="A31" r:id="rId35" tooltip="Pom Prap Sattru Phai district" display="https://en.wikipedia.org/wiki/Pom_Prap_Sattru_Phai_district" xr:uid="{96A6B3AD-6361-45D7-AC7B-CAFD6D018699}"/>
    <hyperlink ref="A30" r:id="rId36" tooltip="Prawet district" display="https://en.wikipedia.org/wiki/Prawet_district" xr:uid="{5D2ED436-5E84-496E-B825-FC7D1DE5A017}"/>
    <hyperlink ref="A39" r:id="rId37" tooltip="Rat Burana district" display="https://en.wikipedia.org/wiki/Rat_Burana_district" xr:uid="{3399F97E-251C-4A58-8502-1620E4257E70}"/>
    <hyperlink ref="A38" r:id="rId38" tooltip="Ratchathewi district" display="https://en.wikipedia.org/wiki/Ratchathewi_district" xr:uid="{D1818DDE-6578-431C-B5E8-88CDEDC9B83F}"/>
    <hyperlink ref="A48" r:id="rId39" tooltip="Sai Mai district" display="https://en.wikipedia.org/wiki/Sai_Mai_district" xr:uid="{A7A587E4-2DCA-46DA-95A6-0D38DDA71C6C}"/>
    <hyperlink ref="A46" r:id="rId40" tooltip="Samphanthawong district" display="https://en.wikipedia.org/wiki/Samphanthawong_district" xr:uid="{B0EC60C3-5F44-4240-9DBB-5FC2B9E8C794}"/>
    <hyperlink ref="A45" r:id="rId41" tooltip="Saphan Sung district" display="https://en.wikipedia.org/wiki/Saphan_Sung_district" xr:uid="{4600E6BB-9EE3-4CC9-B05E-B2F2252FFBB8}"/>
    <hyperlink ref="A47" r:id="rId42" tooltip="Sathon district" display="https://en.wikipedia.org/wiki/Sathon_district" xr:uid="{8BC78FAE-8022-4E47-9E45-7A2B60D51AE4}"/>
    <hyperlink ref="A44" r:id="rId43" tooltip="Suan Luang district" display="https://en.wikipedia.org/wiki/Suan_Luang_district" xr:uid="{838E94FD-5CD3-4EF6-831F-0AF1A2C2347D}"/>
    <hyperlink ref="A12" r:id="rId44" tooltip="Taling Chan district" display="https://en.wikipedia.org/wiki/Taling_Chan_district" xr:uid="{F31505C5-193B-4E70-B0EA-311C3486CADD}"/>
    <hyperlink ref="A13" r:id="rId45" tooltip="Thawi Watthana district" display="https://en.wikipedia.org/wiki/Thawi_Watthana_district" xr:uid="{8AC8539E-FDC7-439F-A450-3DB48B5082AD}"/>
    <hyperlink ref="A15" r:id="rId46" tooltip="Thon Buri district" display="https://en.wikipedia.org/wiki/Thon_Buri_district" xr:uid="{51561BAF-D7DE-43A7-B002-05D277C609BB}"/>
    <hyperlink ref="A14" r:id="rId47" tooltip="Thung Khru district" display="https://en.wikipedia.org/wiki/Thung_Khru_district" xr:uid="{E03DE185-D99B-4CD2-81C5-DCCFFCCA82FD}"/>
    <hyperlink ref="A42" r:id="rId48" tooltip="Wang Thonglang district" display="https://en.wikipedia.org/wiki/Wang_Thonglang_district" xr:uid="{DEB6C564-121F-4610-966E-5E2CB742A057}"/>
    <hyperlink ref="A43" r:id="rId49" tooltip="Watthana district" display="https://en.wikipedia.org/wiki/Watthana_district" xr:uid="{27CA1B6B-2FDC-4350-82E3-08EFE9C30B4C}"/>
    <hyperlink ref="A37" r:id="rId50" tooltip="Yan Nawa district" display="https://en.wikipedia.org/wiki/Yan_Nawa_district" xr:uid="{BC6F2CFC-7A8B-4338-8F31-D5031DC6E653}"/>
  </hyperlinks>
  <pageMargins left="0.7" right="0.7" top="0.75" bottom="0.75" header="0.3" footer="0.3"/>
  <drawing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B57EF-00B5-4072-AB99-B70CBB43DF24}">
  <dimension ref="A1:M19"/>
  <sheetViews>
    <sheetView view="pageBreakPreview" zoomScaleNormal="100" zoomScaleSheetLayoutView="100" workbookViewId="0">
      <selection activeCell="I15" sqref="I15"/>
    </sheetView>
  </sheetViews>
  <sheetFormatPr defaultRowHeight="21" x14ac:dyDescent="0.35"/>
  <cols>
    <col min="1" max="1" width="15.875" style="1" customWidth="1"/>
    <col min="2" max="6" width="9.125" style="1" bestFit="1" customWidth="1"/>
    <col min="7" max="7" width="9.125" style="1" customWidth="1"/>
    <col min="8" max="16384" width="9" style="1"/>
  </cols>
  <sheetData>
    <row r="1" spans="1:13" x14ac:dyDescent="0.35">
      <c r="A1" s="219" t="s">
        <v>265</v>
      </c>
      <c r="B1" s="219"/>
      <c r="C1" s="219"/>
      <c r="D1" s="219"/>
      <c r="E1" s="219"/>
      <c r="F1" s="219"/>
      <c r="G1" s="219"/>
    </row>
    <row r="2" spans="1:13" x14ac:dyDescent="0.35">
      <c r="B2" s="17"/>
      <c r="C2" s="17"/>
      <c r="D2" s="17"/>
      <c r="E2" s="17"/>
      <c r="F2" s="17"/>
      <c r="G2" s="16" t="s">
        <v>0</v>
      </c>
    </row>
    <row r="3" spans="1:13" x14ac:dyDescent="0.35">
      <c r="A3" s="163" t="s">
        <v>1</v>
      </c>
      <c r="B3" s="165" t="s">
        <v>2</v>
      </c>
      <c r="C3" s="166"/>
      <c r="D3" s="166"/>
      <c r="E3" s="166"/>
      <c r="F3" s="166"/>
      <c r="G3" s="167"/>
      <c r="H3" s="2"/>
      <c r="I3" s="2"/>
      <c r="J3" s="2"/>
      <c r="K3" s="2"/>
      <c r="L3" s="2"/>
      <c r="M3" s="2"/>
    </row>
    <row r="4" spans="1:13" x14ac:dyDescent="0.35">
      <c r="A4" s="164"/>
      <c r="B4" s="3">
        <v>2561</v>
      </c>
      <c r="C4" s="3">
        <v>2562</v>
      </c>
      <c r="D4" s="3">
        <v>2563</v>
      </c>
      <c r="E4" s="4">
        <v>2564</v>
      </c>
      <c r="F4" s="5">
        <v>2565</v>
      </c>
      <c r="G4" s="3">
        <v>2566</v>
      </c>
    </row>
    <row r="5" spans="1:13" x14ac:dyDescent="0.35">
      <c r="A5" s="6" t="s">
        <v>3</v>
      </c>
      <c r="B5" s="7">
        <v>66.5</v>
      </c>
      <c r="C5" s="7">
        <v>0.5</v>
      </c>
      <c r="D5" s="7">
        <v>0</v>
      </c>
      <c r="E5" s="8">
        <v>0</v>
      </c>
      <c r="F5" s="9">
        <v>14</v>
      </c>
      <c r="G5" s="8">
        <v>0</v>
      </c>
    </row>
    <row r="6" spans="1:13" x14ac:dyDescent="0.35">
      <c r="A6" s="6" t="s">
        <v>4</v>
      </c>
      <c r="B6" s="7">
        <v>18.5</v>
      </c>
      <c r="C6" s="7">
        <v>0</v>
      </c>
      <c r="D6" s="7">
        <v>0</v>
      </c>
      <c r="E6" s="8">
        <v>22</v>
      </c>
      <c r="F6" s="9">
        <v>51.5</v>
      </c>
      <c r="G6" s="8">
        <v>77.5</v>
      </c>
    </row>
    <row r="7" spans="1:13" x14ac:dyDescent="0.35">
      <c r="A7" s="6" t="s">
        <v>5</v>
      </c>
      <c r="B7" s="7">
        <v>78.5</v>
      </c>
      <c r="C7" s="7">
        <v>0</v>
      </c>
      <c r="D7" s="7">
        <v>0</v>
      </c>
      <c r="E7" s="8">
        <v>7</v>
      </c>
      <c r="F7" s="9">
        <v>75.5</v>
      </c>
      <c r="G7" s="8">
        <v>15.5</v>
      </c>
    </row>
    <row r="8" spans="1:13" x14ac:dyDescent="0.35">
      <c r="A8" s="6" t="s">
        <v>6</v>
      </c>
      <c r="B8" s="7">
        <v>267.5</v>
      </c>
      <c r="C8" s="7">
        <v>22</v>
      </c>
      <c r="D8" s="7">
        <v>85</v>
      </c>
      <c r="E8" s="8">
        <v>233</v>
      </c>
      <c r="F8" s="9">
        <v>24</v>
      </c>
      <c r="G8" s="8">
        <v>64.5</v>
      </c>
    </row>
    <row r="9" spans="1:13" x14ac:dyDescent="0.35">
      <c r="A9" s="6" t="s">
        <v>7</v>
      </c>
      <c r="B9" s="7">
        <v>177.5</v>
      </c>
      <c r="C9" s="7">
        <v>98</v>
      </c>
      <c r="D9" s="7">
        <v>121.5</v>
      </c>
      <c r="E9" s="8">
        <v>233.5</v>
      </c>
      <c r="F9" s="9">
        <v>176</v>
      </c>
      <c r="G9" s="8">
        <v>149</v>
      </c>
    </row>
    <row r="10" spans="1:13" x14ac:dyDescent="0.35">
      <c r="A10" s="6" t="s">
        <v>8</v>
      </c>
      <c r="B10" s="7">
        <v>146</v>
      </c>
      <c r="C10" s="7">
        <v>235</v>
      </c>
      <c r="D10" s="7">
        <v>189</v>
      </c>
      <c r="E10" s="8">
        <v>29</v>
      </c>
      <c r="F10" s="9">
        <v>223</v>
      </c>
      <c r="G10" s="8">
        <v>72.5</v>
      </c>
    </row>
    <row r="11" spans="1:13" x14ac:dyDescent="0.35">
      <c r="A11" s="6" t="s">
        <v>9</v>
      </c>
      <c r="B11" s="7">
        <v>161</v>
      </c>
      <c r="C11" s="7">
        <v>117</v>
      </c>
      <c r="D11" s="7">
        <v>330.5</v>
      </c>
      <c r="E11" s="8">
        <v>350</v>
      </c>
      <c r="F11" s="9">
        <v>285</v>
      </c>
      <c r="G11" s="8">
        <v>281</v>
      </c>
    </row>
    <row r="12" spans="1:13" x14ac:dyDescent="0.35">
      <c r="A12" s="6" t="s">
        <v>10</v>
      </c>
      <c r="B12" s="7">
        <v>206</v>
      </c>
      <c r="C12" s="7">
        <v>88.5</v>
      </c>
      <c r="D12" s="7">
        <v>224</v>
      </c>
      <c r="E12" s="8">
        <v>393</v>
      </c>
      <c r="F12" s="9">
        <v>329</v>
      </c>
      <c r="G12" s="8">
        <v>224</v>
      </c>
    </row>
    <row r="13" spans="1:13" x14ac:dyDescent="0.35">
      <c r="A13" s="6" t="s">
        <v>11</v>
      </c>
      <c r="B13" s="7">
        <v>445.5</v>
      </c>
      <c r="C13" s="7">
        <v>280</v>
      </c>
      <c r="D13" s="7">
        <v>365</v>
      </c>
      <c r="E13" s="8">
        <v>288.5</v>
      </c>
      <c r="F13" s="9">
        <v>801.5</v>
      </c>
      <c r="G13" s="8">
        <v>400.5</v>
      </c>
    </row>
    <row r="14" spans="1:13" x14ac:dyDescent="0.35">
      <c r="A14" s="6" t="s">
        <v>12</v>
      </c>
      <c r="B14" s="7">
        <v>247</v>
      </c>
      <c r="C14" s="7">
        <v>104</v>
      </c>
      <c r="D14" s="7">
        <v>331.5</v>
      </c>
      <c r="E14" s="8">
        <v>279.5</v>
      </c>
      <c r="F14" s="9">
        <v>191.5</v>
      </c>
      <c r="G14" s="8">
        <v>253.5</v>
      </c>
    </row>
    <row r="15" spans="1:13" x14ac:dyDescent="0.35">
      <c r="A15" s="6" t="s">
        <v>13</v>
      </c>
      <c r="B15" s="7">
        <v>16</v>
      </c>
      <c r="C15" s="7">
        <v>61</v>
      </c>
      <c r="D15" s="7">
        <v>56.5</v>
      </c>
      <c r="E15" s="8">
        <v>72</v>
      </c>
      <c r="F15" s="9">
        <v>167.5</v>
      </c>
      <c r="G15" s="8">
        <v>117.5</v>
      </c>
    </row>
    <row r="16" spans="1:13" x14ac:dyDescent="0.35">
      <c r="A16" s="6" t="s">
        <v>14</v>
      </c>
      <c r="B16" s="7">
        <v>75</v>
      </c>
      <c r="C16" s="7">
        <v>0</v>
      </c>
      <c r="D16" s="7">
        <v>6</v>
      </c>
      <c r="E16" s="8">
        <v>0</v>
      </c>
      <c r="F16" s="9">
        <v>17</v>
      </c>
      <c r="G16" s="8">
        <v>11</v>
      </c>
    </row>
    <row r="17" spans="1:7" x14ac:dyDescent="0.35">
      <c r="A17" s="10" t="s">
        <v>15</v>
      </c>
      <c r="B17" s="11">
        <v>1905</v>
      </c>
      <c r="C17" s="11">
        <v>1006</v>
      </c>
      <c r="D17" s="11">
        <v>1709</v>
      </c>
      <c r="E17" s="12">
        <v>1907.5</v>
      </c>
      <c r="F17" s="13">
        <v>2355.5</v>
      </c>
      <c r="G17" s="12">
        <f>SUM(G5:G16)</f>
        <v>1666.5</v>
      </c>
    </row>
    <row r="18" spans="1:7" ht="6.75" customHeight="1" x14ac:dyDescent="0.35">
      <c r="A18" s="14"/>
      <c r="B18" s="14"/>
      <c r="C18" s="14"/>
      <c r="D18" s="14"/>
      <c r="E18" s="14"/>
      <c r="F18" s="14"/>
      <c r="G18" s="14"/>
    </row>
    <row r="19" spans="1:7" x14ac:dyDescent="0.35">
      <c r="A19" s="168" t="s">
        <v>16</v>
      </c>
      <c r="B19" s="168"/>
      <c r="C19" s="168"/>
      <c r="D19" s="168"/>
      <c r="E19" s="168"/>
      <c r="F19" s="168"/>
      <c r="G19" s="15"/>
    </row>
  </sheetData>
  <mergeCells count="4">
    <mergeCell ref="A3:A4"/>
    <mergeCell ref="B3:G3"/>
    <mergeCell ref="A19:F19"/>
    <mergeCell ref="A1:G1"/>
  </mergeCells>
  <printOptions horizontalCentered="1"/>
  <pageMargins left="0.78740157480314965" right="0.59055118110236215" top="0.98425196850393704" bottom="0.5905511811023621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ED4CA-29CE-4549-9889-B25B4D776148}">
  <dimension ref="A1:H19"/>
  <sheetViews>
    <sheetView view="pageBreakPreview" zoomScale="115" zoomScaleNormal="100" zoomScaleSheetLayoutView="115" workbookViewId="0">
      <selection activeCell="I7" sqref="I7"/>
    </sheetView>
  </sheetViews>
  <sheetFormatPr defaultColWidth="9" defaultRowHeight="21" x14ac:dyDescent="0.35"/>
  <cols>
    <col min="1" max="1" width="16.875" style="19" customWidth="1"/>
    <col min="2" max="2" width="16.625" style="19" customWidth="1"/>
    <col min="3" max="3" width="15.375" style="19" customWidth="1"/>
    <col min="4" max="5" width="16.625" style="19" customWidth="1"/>
    <col min="6" max="6" width="11.75" style="19" customWidth="1"/>
    <col min="7" max="8" width="16.625" style="19" customWidth="1"/>
    <col min="9" max="16384" width="9" style="19"/>
  </cols>
  <sheetData>
    <row r="1" spans="1:8" s="18" customFormat="1" ht="23.25" x14ac:dyDescent="0.35">
      <c r="A1" s="220" t="s">
        <v>266</v>
      </c>
      <c r="B1" s="220"/>
      <c r="C1" s="220"/>
      <c r="D1" s="220"/>
      <c r="E1" s="220"/>
      <c r="F1" s="220"/>
      <c r="G1" s="220"/>
      <c r="H1" s="220"/>
    </row>
    <row r="2" spans="1:8" ht="13.5" customHeight="1" x14ac:dyDescent="0.35"/>
    <row r="3" spans="1:8" ht="23.25" x14ac:dyDescent="0.35">
      <c r="A3" s="169" t="s">
        <v>1</v>
      </c>
      <c r="B3" s="169" t="s">
        <v>17</v>
      </c>
      <c r="C3" s="169"/>
      <c r="D3" s="169"/>
      <c r="E3" s="169"/>
      <c r="F3" s="169"/>
      <c r="G3" s="169" t="s">
        <v>18</v>
      </c>
      <c r="H3" s="169"/>
    </row>
    <row r="4" spans="1:8" x14ac:dyDescent="0.35">
      <c r="A4" s="169"/>
      <c r="B4" s="170" t="s">
        <v>19</v>
      </c>
      <c r="C4" s="171" t="s">
        <v>20</v>
      </c>
      <c r="D4" s="173" t="s">
        <v>21</v>
      </c>
      <c r="E4" s="173"/>
      <c r="F4" s="173"/>
      <c r="G4" s="170" t="s">
        <v>22</v>
      </c>
      <c r="H4" s="171" t="s">
        <v>23</v>
      </c>
    </row>
    <row r="5" spans="1:8" x14ac:dyDescent="0.35">
      <c r="A5" s="169"/>
      <c r="B5" s="170"/>
      <c r="C5" s="172"/>
      <c r="D5" s="27" t="s">
        <v>24</v>
      </c>
      <c r="E5" s="27" t="s">
        <v>25</v>
      </c>
      <c r="F5" s="26" t="s">
        <v>15</v>
      </c>
      <c r="G5" s="170"/>
      <c r="H5" s="174"/>
    </row>
    <row r="6" spans="1:8" x14ac:dyDescent="0.35">
      <c r="A6" s="20" t="s">
        <v>3</v>
      </c>
      <c r="B6" s="21">
        <v>15</v>
      </c>
      <c r="C6" s="21">
        <v>15</v>
      </c>
      <c r="D6" s="21">
        <v>14</v>
      </c>
      <c r="E6" s="21">
        <v>1</v>
      </c>
      <c r="F6" s="21">
        <v>15</v>
      </c>
      <c r="G6" s="21">
        <v>0</v>
      </c>
      <c r="H6" s="21">
        <v>0</v>
      </c>
    </row>
    <row r="7" spans="1:8" x14ac:dyDescent="0.35">
      <c r="A7" s="20" t="s">
        <v>4</v>
      </c>
      <c r="B7" s="21">
        <v>7</v>
      </c>
      <c r="C7" s="21">
        <v>11</v>
      </c>
      <c r="D7" s="21">
        <v>7</v>
      </c>
      <c r="E7" s="21">
        <v>4</v>
      </c>
      <c r="F7" s="21">
        <v>11</v>
      </c>
      <c r="G7" s="21">
        <v>2</v>
      </c>
      <c r="H7" s="21">
        <v>12</v>
      </c>
    </row>
    <row r="8" spans="1:8" x14ac:dyDescent="0.35">
      <c r="A8" s="20" t="s">
        <v>5</v>
      </c>
      <c r="B8" s="21">
        <v>5</v>
      </c>
      <c r="C8" s="21">
        <v>6</v>
      </c>
      <c r="D8" s="21">
        <v>5</v>
      </c>
      <c r="E8" s="21">
        <v>1</v>
      </c>
      <c r="F8" s="21">
        <v>6</v>
      </c>
      <c r="G8" s="21">
        <v>0</v>
      </c>
      <c r="H8" s="21">
        <v>0</v>
      </c>
    </row>
    <row r="9" spans="1:8" x14ac:dyDescent="0.35">
      <c r="A9" s="20" t="s">
        <v>6</v>
      </c>
      <c r="B9" s="21">
        <v>10</v>
      </c>
      <c r="C9" s="21">
        <v>13</v>
      </c>
      <c r="D9" s="21">
        <v>15</v>
      </c>
      <c r="E9" s="21">
        <v>4</v>
      </c>
      <c r="F9" s="21">
        <v>19</v>
      </c>
      <c r="G9" s="21">
        <v>1</v>
      </c>
      <c r="H9" s="21">
        <v>1</v>
      </c>
    </row>
    <row r="10" spans="1:8" x14ac:dyDescent="0.35">
      <c r="A10" s="20" t="s">
        <v>7</v>
      </c>
      <c r="B10" s="21">
        <v>20</v>
      </c>
      <c r="C10" s="21">
        <v>37</v>
      </c>
      <c r="D10" s="21">
        <v>32</v>
      </c>
      <c r="E10" s="21">
        <v>16</v>
      </c>
      <c r="F10" s="21">
        <v>48</v>
      </c>
      <c r="G10" s="21">
        <v>3</v>
      </c>
      <c r="H10" s="21">
        <v>15</v>
      </c>
    </row>
    <row r="11" spans="1:8" x14ac:dyDescent="0.35">
      <c r="A11" s="20" t="s">
        <v>8</v>
      </c>
      <c r="B11" s="21">
        <v>27</v>
      </c>
      <c r="C11" s="21">
        <v>27</v>
      </c>
      <c r="D11" s="21">
        <v>24</v>
      </c>
      <c r="E11" s="21">
        <v>21</v>
      </c>
      <c r="F11" s="21">
        <v>45</v>
      </c>
      <c r="G11" s="21">
        <v>2</v>
      </c>
      <c r="H11" s="21">
        <v>5</v>
      </c>
    </row>
    <row r="12" spans="1:8" x14ac:dyDescent="0.35">
      <c r="A12" s="20" t="s">
        <v>9</v>
      </c>
      <c r="B12" s="21">
        <v>27</v>
      </c>
      <c r="C12" s="21">
        <v>39</v>
      </c>
      <c r="D12" s="21">
        <v>34</v>
      </c>
      <c r="E12" s="21">
        <v>24</v>
      </c>
      <c r="F12" s="21">
        <v>58</v>
      </c>
      <c r="G12" s="21">
        <v>7</v>
      </c>
      <c r="H12" s="21">
        <v>69</v>
      </c>
    </row>
    <row r="13" spans="1:8" x14ac:dyDescent="0.35">
      <c r="A13" s="20" t="s">
        <v>10</v>
      </c>
      <c r="B13" s="21">
        <v>29</v>
      </c>
      <c r="C13" s="21">
        <v>30</v>
      </c>
      <c r="D13" s="21">
        <v>27</v>
      </c>
      <c r="E13" s="21">
        <v>28</v>
      </c>
      <c r="F13" s="21">
        <v>55</v>
      </c>
      <c r="G13" s="21">
        <v>2</v>
      </c>
      <c r="H13" s="21">
        <v>3</v>
      </c>
    </row>
    <row r="14" spans="1:8" x14ac:dyDescent="0.35">
      <c r="A14" s="20" t="s">
        <v>11</v>
      </c>
      <c r="B14" s="21">
        <v>30</v>
      </c>
      <c r="C14" s="21">
        <v>42</v>
      </c>
      <c r="D14" s="21">
        <v>35</v>
      </c>
      <c r="E14" s="21">
        <v>28</v>
      </c>
      <c r="F14" s="21">
        <v>63</v>
      </c>
      <c r="G14" s="21">
        <v>9</v>
      </c>
      <c r="H14" s="21">
        <v>62</v>
      </c>
    </row>
    <row r="15" spans="1:8" x14ac:dyDescent="0.35">
      <c r="A15" s="20" t="s">
        <v>12</v>
      </c>
      <c r="B15" s="21">
        <v>30</v>
      </c>
      <c r="C15" s="21">
        <v>57</v>
      </c>
      <c r="D15" s="21">
        <v>43</v>
      </c>
      <c r="E15" s="21">
        <v>33</v>
      </c>
      <c r="F15" s="21">
        <v>76</v>
      </c>
      <c r="G15" s="21">
        <v>11</v>
      </c>
      <c r="H15" s="21">
        <v>71</v>
      </c>
    </row>
    <row r="16" spans="1:8" x14ac:dyDescent="0.35">
      <c r="A16" s="20" t="s">
        <v>13</v>
      </c>
      <c r="B16" s="21">
        <v>17</v>
      </c>
      <c r="C16" s="21">
        <v>23</v>
      </c>
      <c r="D16" s="21">
        <v>20</v>
      </c>
      <c r="E16" s="21">
        <v>12</v>
      </c>
      <c r="F16" s="21">
        <v>32</v>
      </c>
      <c r="G16" s="21">
        <v>3</v>
      </c>
      <c r="H16" s="21">
        <v>8</v>
      </c>
    </row>
    <row r="17" spans="1:8" x14ac:dyDescent="0.35">
      <c r="A17" s="20" t="s">
        <v>14</v>
      </c>
      <c r="B17" s="21">
        <v>6</v>
      </c>
      <c r="C17" s="21">
        <v>8</v>
      </c>
      <c r="D17" s="21">
        <v>6</v>
      </c>
      <c r="E17" s="21">
        <v>2</v>
      </c>
      <c r="F17" s="21">
        <v>8</v>
      </c>
      <c r="G17" s="21">
        <v>0</v>
      </c>
      <c r="H17" s="21">
        <v>0</v>
      </c>
    </row>
    <row r="18" spans="1:8" x14ac:dyDescent="0.35">
      <c r="A18" s="22" t="s">
        <v>15</v>
      </c>
      <c r="B18" s="23">
        <v>223</v>
      </c>
      <c r="C18" s="23">
        <v>308</v>
      </c>
      <c r="D18" s="23">
        <v>262</v>
      </c>
      <c r="E18" s="23">
        <v>174</v>
      </c>
      <c r="F18" s="23">
        <v>436</v>
      </c>
      <c r="G18" s="23">
        <v>40</v>
      </c>
      <c r="H18" s="23">
        <v>246</v>
      </c>
    </row>
    <row r="19" spans="1:8" ht="34.5" customHeight="1" x14ac:dyDescent="0.35">
      <c r="A19" s="24" t="s">
        <v>16</v>
      </c>
      <c r="D19" s="25"/>
      <c r="E19" s="25"/>
      <c r="F19" s="25"/>
      <c r="H19" s="25"/>
    </row>
  </sheetData>
  <mergeCells count="9">
    <mergeCell ref="A1:H1"/>
    <mergeCell ref="A3:A5"/>
    <mergeCell ref="B3:F3"/>
    <mergeCell ref="G3:H3"/>
    <mergeCell ref="B4:B5"/>
    <mergeCell ref="C4:C5"/>
    <mergeCell ref="D4:F4"/>
    <mergeCell ref="G4:G5"/>
    <mergeCell ref="H4:H5"/>
  </mergeCells>
  <pageMargins left="0.7" right="0.7" top="0.75" bottom="0.75" header="0.3" footer="0.3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629CD-9832-48D8-96C6-95BAA794C10C}">
  <dimension ref="A1:G60"/>
  <sheetViews>
    <sheetView workbookViewId="0"/>
  </sheetViews>
  <sheetFormatPr defaultRowHeight="18.75" x14ac:dyDescent="0.3"/>
  <cols>
    <col min="1" max="1" width="17.125" style="30" bestFit="1" customWidth="1"/>
    <col min="2" max="4" width="9" style="30"/>
    <col min="5" max="5" width="9" style="34"/>
    <col min="6" max="16384" width="9" style="30"/>
  </cols>
  <sheetData>
    <row r="1" spans="1:7" x14ac:dyDescent="0.3">
      <c r="A1" s="215" t="s">
        <v>258</v>
      </c>
    </row>
    <row r="2" spans="1:7" x14ac:dyDescent="0.3">
      <c r="A2" s="214" t="s">
        <v>27</v>
      </c>
      <c r="B2" s="175" t="s">
        <v>92</v>
      </c>
      <c r="C2" s="175"/>
      <c r="D2" s="175"/>
      <c r="E2" s="175" t="s">
        <v>93</v>
      </c>
      <c r="F2" s="175"/>
      <c r="G2" s="175"/>
    </row>
    <row r="3" spans="1:7" ht="37.5" x14ac:dyDescent="0.3">
      <c r="A3" s="214"/>
      <c r="B3" s="35" t="s">
        <v>28</v>
      </c>
      <c r="C3" s="35" t="s">
        <v>29</v>
      </c>
      <c r="D3" s="35" t="s">
        <v>30</v>
      </c>
      <c r="E3" s="36" t="s">
        <v>31</v>
      </c>
      <c r="F3" s="37" t="s">
        <v>32</v>
      </c>
      <c r="G3" s="37" t="s">
        <v>33</v>
      </c>
    </row>
    <row r="4" spans="1:7" x14ac:dyDescent="0.3">
      <c r="A4" s="42" t="s">
        <v>34</v>
      </c>
      <c r="B4" s="37">
        <v>31</v>
      </c>
      <c r="C4" s="37">
        <v>60</v>
      </c>
      <c r="D4" s="37">
        <v>75</v>
      </c>
      <c r="E4" s="36">
        <v>16.575342465753426</v>
      </c>
      <c r="F4" s="38">
        <v>30</v>
      </c>
      <c r="G4" s="38">
        <v>15</v>
      </c>
    </row>
    <row r="5" spans="1:7" x14ac:dyDescent="0.3">
      <c r="A5" s="45" t="s">
        <v>35</v>
      </c>
      <c r="B5" s="39">
        <v>1</v>
      </c>
      <c r="C5" s="39">
        <v>1</v>
      </c>
      <c r="D5" s="39">
        <v>2</v>
      </c>
      <c r="E5" s="40">
        <v>12.5</v>
      </c>
      <c r="F5" s="41">
        <v>15</v>
      </c>
      <c r="G5" s="41">
        <v>10</v>
      </c>
    </row>
    <row r="6" spans="1:7" x14ac:dyDescent="0.3">
      <c r="A6" s="45" t="s">
        <v>36</v>
      </c>
      <c r="B6" s="39">
        <v>1</v>
      </c>
      <c r="C6" s="39">
        <v>1</v>
      </c>
      <c r="D6" s="39">
        <v>1</v>
      </c>
      <c r="E6" s="40">
        <v>20</v>
      </c>
      <c r="F6" s="41">
        <v>20</v>
      </c>
      <c r="G6" s="41">
        <v>20</v>
      </c>
    </row>
    <row r="7" spans="1:7" x14ac:dyDescent="0.3">
      <c r="A7" s="45" t="s">
        <v>37</v>
      </c>
      <c r="B7" s="39">
        <v>0</v>
      </c>
      <c r="C7" s="39">
        <v>0</v>
      </c>
      <c r="D7" s="39">
        <v>0</v>
      </c>
      <c r="E7" s="40" t="s">
        <v>38</v>
      </c>
      <c r="F7" s="41" t="s">
        <v>38</v>
      </c>
      <c r="G7" s="41" t="s">
        <v>38</v>
      </c>
    </row>
    <row r="8" spans="1:7" x14ac:dyDescent="0.3">
      <c r="A8" s="45" t="s">
        <v>39</v>
      </c>
      <c r="B8" s="39">
        <v>2</v>
      </c>
      <c r="C8" s="39">
        <v>2</v>
      </c>
      <c r="D8" s="39">
        <v>2</v>
      </c>
      <c r="E8" s="40">
        <v>15</v>
      </c>
      <c r="F8" s="41">
        <v>15</v>
      </c>
      <c r="G8" s="41">
        <v>15</v>
      </c>
    </row>
    <row r="9" spans="1:7" x14ac:dyDescent="0.3">
      <c r="A9" s="45" t="s">
        <v>40</v>
      </c>
      <c r="B9" s="39">
        <v>6</v>
      </c>
      <c r="C9" s="39">
        <v>8</v>
      </c>
      <c r="D9" s="39">
        <v>13</v>
      </c>
      <c r="E9" s="40">
        <v>18.46153846153846</v>
      </c>
      <c r="F9" s="41">
        <v>30</v>
      </c>
      <c r="G9" s="41">
        <v>10</v>
      </c>
    </row>
    <row r="10" spans="1:7" x14ac:dyDescent="0.3">
      <c r="A10" s="45" t="s">
        <v>41</v>
      </c>
      <c r="B10" s="39">
        <v>4</v>
      </c>
      <c r="C10" s="39">
        <v>4</v>
      </c>
      <c r="D10" s="39">
        <v>4</v>
      </c>
      <c r="E10" s="40">
        <v>21.666666666666668</v>
      </c>
      <c r="F10" s="41">
        <v>25</v>
      </c>
      <c r="G10" s="41">
        <v>20</v>
      </c>
    </row>
    <row r="11" spans="1:7" x14ac:dyDescent="0.3">
      <c r="A11" s="45" t="s">
        <v>42</v>
      </c>
      <c r="B11" s="39">
        <v>9</v>
      </c>
      <c r="C11" s="39">
        <v>20</v>
      </c>
      <c r="D11" s="39">
        <v>29</v>
      </c>
      <c r="E11" s="40">
        <v>16.206896551724139</v>
      </c>
      <c r="F11" s="41">
        <v>25</v>
      </c>
      <c r="G11" s="41">
        <v>10</v>
      </c>
    </row>
    <row r="12" spans="1:7" x14ac:dyDescent="0.3">
      <c r="A12" s="45" t="s">
        <v>43</v>
      </c>
      <c r="B12" s="39">
        <v>5</v>
      </c>
      <c r="C12" s="39">
        <v>19</v>
      </c>
      <c r="D12" s="39">
        <v>19</v>
      </c>
      <c r="E12" s="40">
        <v>15.277777777777779</v>
      </c>
      <c r="F12" s="41">
        <v>30</v>
      </c>
      <c r="G12" s="41">
        <v>10</v>
      </c>
    </row>
    <row r="13" spans="1:7" x14ac:dyDescent="0.3">
      <c r="A13" s="45" t="s">
        <v>44</v>
      </c>
      <c r="B13" s="39">
        <v>3</v>
      </c>
      <c r="C13" s="39">
        <v>5</v>
      </c>
      <c r="D13" s="39">
        <v>5</v>
      </c>
      <c r="E13" s="40">
        <v>17</v>
      </c>
      <c r="F13" s="41">
        <v>25</v>
      </c>
      <c r="G13" s="41">
        <v>10</v>
      </c>
    </row>
    <row r="14" spans="1:7" x14ac:dyDescent="0.3">
      <c r="A14" s="42" t="s">
        <v>45</v>
      </c>
      <c r="B14" s="37">
        <v>27</v>
      </c>
      <c r="C14" s="37">
        <v>68</v>
      </c>
      <c r="D14" s="37">
        <v>82</v>
      </c>
      <c r="E14" s="36">
        <v>17.531645569620252</v>
      </c>
      <c r="F14" s="38">
        <v>50</v>
      </c>
      <c r="G14" s="38">
        <v>15</v>
      </c>
    </row>
    <row r="15" spans="1:7" x14ac:dyDescent="0.3">
      <c r="A15" s="45" t="s">
        <v>46</v>
      </c>
      <c r="B15" s="39">
        <v>1</v>
      </c>
      <c r="C15" s="39">
        <v>3</v>
      </c>
      <c r="D15" s="39">
        <v>5</v>
      </c>
      <c r="E15" s="40">
        <v>18</v>
      </c>
      <c r="F15" s="41">
        <v>30</v>
      </c>
      <c r="G15" s="41">
        <v>10</v>
      </c>
    </row>
    <row r="16" spans="1:7" x14ac:dyDescent="0.3">
      <c r="A16" s="45" t="s">
        <v>47</v>
      </c>
      <c r="B16" s="39">
        <v>2</v>
      </c>
      <c r="C16" s="39">
        <v>2</v>
      </c>
      <c r="D16" s="39">
        <v>2</v>
      </c>
      <c r="E16" s="40">
        <v>15</v>
      </c>
      <c r="F16" s="41">
        <v>15</v>
      </c>
      <c r="G16" s="41">
        <v>15</v>
      </c>
    </row>
    <row r="17" spans="1:7" x14ac:dyDescent="0.3">
      <c r="A17" s="45" t="s">
        <v>48</v>
      </c>
      <c r="B17" s="39">
        <v>0</v>
      </c>
      <c r="C17" s="39">
        <v>0</v>
      </c>
      <c r="D17" s="39">
        <v>0</v>
      </c>
      <c r="E17" s="40" t="s">
        <v>38</v>
      </c>
      <c r="F17" s="41" t="s">
        <v>38</v>
      </c>
      <c r="G17" s="41" t="s">
        <v>38</v>
      </c>
    </row>
    <row r="18" spans="1:7" x14ac:dyDescent="0.3">
      <c r="A18" s="45" t="s">
        <v>49</v>
      </c>
      <c r="B18" s="39">
        <v>2</v>
      </c>
      <c r="C18" s="39">
        <v>2</v>
      </c>
      <c r="D18" s="39">
        <v>2</v>
      </c>
      <c r="E18" s="40">
        <v>20</v>
      </c>
      <c r="F18" s="41">
        <v>20</v>
      </c>
      <c r="G18" s="41">
        <v>20</v>
      </c>
    </row>
    <row r="19" spans="1:7" x14ac:dyDescent="0.3">
      <c r="A19" s="45" t="s">
        <v>50</v>
      </c>
      <c r="B19" s="39">
        <v>4</v>
      </c>
      <c r="C19" s="39">
        <v>7</v>
      </c>
      <c r="D19" s="39">
        <v>8</v>
      </c>
      <c r="E19" s="40">
        <v>16.875</v>
      </c>
      <c r="F19" s="41">
        <v>20</v>
      </c>
      <c r="G19" s="41">
        <v>15</v>
      </c>
    </row>
    <row r="20" spans="1:7" x14ac:dyDescent="0.3">
      <c r="A20" s="45" t="s">
        <v>51</v>
      </c>
      <c r="B20" s="39">
        <v>0</v>
      </c>
      <c r="C20" s="39">
        <v>0</v>
      </c>
      <c r="D20" s="39">
        <v>0</v>
      </c>
      <c r="E20" s="40" t="s">
        <v>38</v>
      </c>
      <c r="F20" s="41" t="s">
        <v>38</v>
      </c>
      <c r="G20" s="41" t="s">
        <v>38</v>
      </c>
    </row>
    <row r="21" spans="1:7" x14ac:dyDescent="0.3">
      <c r="A21" s="45" t="s">
        <v>52</v>
      </c>
      <c r="B21" s="39">
        <v>8</v>
      </c>
      <c r="C21" s="39">
        <v>24</v>
      </c>
      <c r="D21" s="39">
        <v>27</v>
      </c>
      <c r="E21" s="40">
        <v>17.115384615384617</v>
      </c>
      <c r="F21" s="41">
        <v>25</v>
      </c>
      <c r="G21" s="41">
        <v>15</v>
      </c>
    </row>
    <row r="22" spans="1:7" x14ac:dyDescent="0.3">
      <c r="A22" s="45" t="s">
        <v>53</v>
      </c>
      <c r="B22" s="39">
        <v>2</v>
      </c>
      <c r="C22" s="39">
        <v>10</v>
      </c>
      <c r="D22" s="39">
        <v>16</v>
      </c>
      <c r="E22" s="40">
        <v>15.333333333333334</v>
      </c>
      <c r="F22" s="41">
        <v>20</v>
      </c>
      <c r="G22" s="41">
        <v>10</v>
      </c>
    </row>
    <row r="23" spans="1:7" x14ac:dyDescent="0.3">
      <c r="A23" s="45" t="s">
        <v>54</v>
      </c>
      <c r="B23" s="39">
        <v>4</v>
      </c>
      <c r="C23" s="39">
        <v>13</v>
      </c>
      <c r="D23" s="39">
        <v>14</v>
      </c>
      <c r="E23" s="40">
        <v>20.76923076923077</v>
      </c>
      <c r="F23" s="41">
        <v>50</v>
      </c>
      <c r="G23" s="41">
        <v>10</v>
      </c>
    </row>
    <row r="24" spans="1:7" x14ac:dyDescent="0.3">
      <c r="A24" s="45" t="s">
        <v>55</v>
      </c>
      <c r="B24" s="39">
        <v>4</v>
      </c>
      <c r="C24" s="39">
        <v>7</v>
      </c>
      <c r="D24" s="39">
        <v>8</v>
      </c>
      <c r="E24" s="40">
        <v>18.125</v>
      </c>
      <c r="F24" s="41">
        <v>20</v>
      </c>
      <c r="G24" s="41">
        <v>15</v>
      </c>
    </row>
    <row r="25" spans="1:7" x14ac:dyDescent="0.3">
      <c r="A25" s="42" t="s">
        <v>56</v>
      </c>
      <c r="B25" s="37">
        <v>15</v>
      </c>
      <c r="C25" s="37">
        <v>31</v>
      </c>
      <c r="D25" s="37">
        <v>52</v>
      </c>
      <c r="E25" s="36">
        <v>14.901960784313726</v>
      </c>
      <c r="F25" s="38">
        <v>30</v>
      </c>
      <c r="G25" s="38">
        <v>10</v>
      </c>
    </row>
    <row r="26" spans="1:7" x14ac:dyDescent="0.3">
      <c r="A26" s="45" t="s">
        <v>57</v>
      </c>
      <c r="B26" s="39">
        <v>2</v>
      </c>
      <c r="C26" s="39">
        <v>3</v>
      </c>
      <c r="D26" s="39">
        <v>7</v>
      </c>
      <c r="E26" s="40">
        <v>12.142857142857142</v>
      </c>
      <c r="F26" s="41">
        <v>20</v>
      </c>
      <c r="G26" s="41">
        <v>10</v>
      </c>
    </row>
    <row r="27" spans="1:7" x14ac:dyDescent="0.3">
      <c r="A27" s="45" t="s">
        <v>58</v>
      </c>
      <c r="B27" s="39">
        <v>0</v>
      </c>
      <c r="C27" s="39">
        <v>0</v>
      </c>
      <c r="D27" s="39">
        <v>0</v>
      </c>
      <c r="E27" s="40" t="s">
        <v>38</v>
      </c>
      <c r="F27" s="41" t="s">
        <v>38</v>
      </c>
      <c r="G27" s="41" t="s">
        <v>38</v>
      </c>
    </row>
    <row r="28" spans="1:7" x14ac:dyDescent="0.3">
      <c r="A28" s="45" t="s">
        <v>59</v>
      </c>
      <c r="B28" s="39">
        <v>6</v>
      </c>
      <c r="C28" s="39">
        <v>14</v>
      </c>
      <c r="D28" s="39">
        <v>15</v>
      </c>
      <c r="E28" s="40">
        <v>15.666666666666666</v>
      </c>
      <c r="F28" s="41">
        <v>30</v>
      </c>
      <c r="G28" s="41">
        <v>10</v>
      </c>
    </row>
    <row r="29" spans="1:7" x14ac:dyDescent="0.3">
      <c r="A29" s="45" t="s">
        <v>60</v>
      </c>
      <c r="B29" s="39">
        <v>1</v>
      </c>
      <c r="C29" s="39">
        <v>2</v>
      </c>
      <c r="D29" s="39">
        <v>2</v>
      </c>
      <c r="E29" s="40">
        <v>10</v>
      </c>
      <c r="F29" s="41">
        <v>10</v>
      </c>
      <c r="G29" s="41">
        <v>10</v>
      </c>
    </row>
    <row r="30" spans="1:7" x14ac:dyDescent="0.3">
      <c r="A30" s="45" t="s">
        <v>61</v>
      </c>
      <c r="B30" s="39">
        <v>2</v>
      </c>
      <c r="C30" s="39">
        <v>2</v>
      </c>
      <c r="D30" s="39">
        <v>3</v>
      </c>
      <c r="E30" s="40">
        <v>13.333333333333334</v>
      </c>
      <c r="F30" s="41">
        <v>15</v>
      </c>
      <c r="G30" s="41">
        <v>10</v>
      </c>
    </row>
    <row r="31" spans="1:7" x14ac:dyDescent="0.3">
      <c r="A31" s="45" t="s">
        <v>62</v>
      </c>
      <c r="B31" s="39">
        <v>3</v>
      </c>
      <c r="C31" s="39">
        <v>8</v>
      </c>
      <c r="D31" s="39">
        <v>21</v>
      </c>
      <c r="E31" s="40">
        <v>15</v>
      </c>
      <c r="F31" s="41">
        <v>20</v>
      </c>
      <c r="G31" s="41">
        <v>10</v>
      </c>
    </row>
    <row r="32" spans="1:7" x14ac:dyDescent="0.3">
      <c r="A32" s="45" t="s">
        <v>63</v>
      </c>
      <c r="B32" s="39">
        <v>1</v>
      </c>
      <c r="C32" s="39">
        <v>2</v>
      </c>
      <c r="D32" s="39">
        <v>4</v>
      </c>
      <c r="E32" s="40">
        <v>21.666666666666668</v>
      </c>
      <c r="F32" s="41">
        <v>30</v>
      </c>
      <c r="G32" s="41">
        <v>15</v>
      </c>
    </row>
    <row r="33" spans="1:7" x14ac:dyDescent="0.3">
      <c r="A33" s="42" t="s">
        <v>64</v>
      </c>
      <c r="B33" s="37">
        <v>5</v>
      </c>
      <c r="C33" s="37">
        <v>9</v>
      </c>
      <c r="D33" s="37">
        <v>9</v>
      </c>
      <c r="E33" s="36">
        <v>16.666666666666668</v>
      </c>
      <c r="F33" s="38">
        <v>30</v>
      </c>
      <c r="G33" s="38">
        <v>15</v>
      </c>
    </row>
    <row r="34" spans="1:7" x14ac:dyDescent="0.3">
      <c r="A34" s="45" t="s">
        <v>65</v>
      </c>
      <c r="B34" s="39">
        <v>1</v>
      </c>
      <c r="C34" s="39">
        <v>1</v>
      </c>
      <c r="D34" s="39">
        <v>1</v>
      </c>
      <c r="E34" s="40">
        <v>15</v>
      </c>
      <c r="F34" s="41">
        <v>15</v>
      </c>
      <c r="G34" s="41">
        <v>15</v>
      </c>
    </row>
    <row r="35" spans="1:7" x14ac:dyDescent="0.3">
      <c r="A35" s="45" t="s">
        <v>66</v>
      </c>
      <c r="B35" s="39">
        <v>0</v>
      </c>
      <c r="C35" s="39">
        <v>0</v>
      </c>
      <c r="D35" s="39">
        <v>0</v>
      </c>
      <c r="E35" s="40" t="s">
        <v>38</v>
      </c>
      <c r="F35" s="41" t="s">
        <v>38</v>
      </c>
      <c r="G35" s="41" t="s">
        <v>38</v>
      </c>
    </row>
    <row r="36" spans="1:7" x14ac:dyDescent="0.3">
      <c r="A36" s="45" t="s">
        <v>67</v>
      </c>
      <c r="B36" s="39">
        <v>2</v>
      </c>
      <c r="C36" s="39">
        <v>3</v>
      </c>
      <c r="D36" s="39">
        <v>3</v>
      </c>
      <c r="E36" s="40">
        <v>16.666666666666668</v>
      </c>
      <c r="F36" s="41">
        <v>20</v>
      </c>
      <c r="G36" s="41">
        <v>15</v>
      </c>
    </row>
    <row r="37" spans="1:7" x14ac:dyDescent="0.3">
      <c r="A37" s="45" t="s">
        <v>68</v>
      </c>
      <c r="B37" s="39">
        <v>0</v>
      </c>
      <c r="C37" s="39">
        <v>0</v>
      </c>
      <c r="D37" s="39">
        <v>0</v>
      </c>
      <c r="E37" s="40" t="s">
        <v>38</v>
      </c>
      <c r="F37" s="41" t="s">
        <v>38</v>
      </c>
      <c r="G37" s="41" t="s">
        <v>38</v>
      </c>
    </row>
    <row r="38" spans="1:7" x14ac:dyDescent="0.3">
      <c r="A38" s="45" t="s">
        <v>69</v>
      </c>
      <c r="B38" s="39">
        <v>1</v>
      </c>
      <c r="C38" s="39">
        <v>3</v>
      </c>
      <c r="D38" s="39">
        <v>3</v>
      </c>
      <c r="E38" s="40">
        <v>18.333333333333332</v>
      </c>
      <c r="F38" s="41">
        <v>30</v>
      </c>
      <c r="G38" s="41">
        <v>10</v>
      </c>
    </row>
    <row r="39" spans="1:7" x14ac:dyDescent="0.3">
      <c r="A39" s="45" t="s">
        <v>70</v>
      </c>
      <c r="B39" s="39">
        <v>1</v>
      </c>
      <c r="C39" s="39">
        <v>2</v>
      </c>
      <c r="D39" s="39">
        <v>2</v>
      </c>
      <c r="E39" s="40">
        <v>15</v>
      </c>
      <c r="F39" s="41">
        <v>15</v>
      </c>
      <c r="G39" s="41">
        <v>15</v>
      </c>
    </row>
    <row r="40" spans="1:7" x14ac:dyDescent="0.3">
      <c r="A40" s="45" t="s">
        <v>71</v>
      </c>
      <c r="B40" s="39">
        <v>0</v>
      </c>
      <c r="C40" s="39">
        <v>0</v>
      </c>
      <c r="D40" s="39">
        <v>0</v>
      </c>
      <c r="E40" s="40" t="s">
        <v>38</v>
      </c>
      <c r="F40" s="41" t="s">
        <v>38</v>
      </c>
      <c r="G40" s="41" t="s">
        <v>38</v>
      </c>
    </row>
    <row r="41" spans="1:7" x14ac:dyDescent="0.3">
      <c r="A41" s="45" t="s">
        <v>72</v>
      </c>
      <c r="B41" s="39">
        <v>0</v>
      </c>
      <c r="C41" s="39">
        <v>0</v>
      </c>
      <c r="D41" s="39">
        <v>0</v>
      </c>
      <c r="E41" s="40" t="s">
        <v>38</v>
      </c>
      <c r="F41" s="41" t="s">
        <v>38</v>
      </c>
      <c r="G41" s="41" t="s">
        <v>38</v>
      </c>
    </row>
    <row r="42" spans="1:7" x14ac:dyDescent="0.3">
      <c r="A42" s="45" t="s">
        <v>73</v>
      </c>
      <c r="B42" s="39">
        <v>0</v>
      </c>
      <c r="C42" s="39">
        <v>0</v>
      </c>
      <c r="D42" s="39">
        <v>0</v>
      </c>
      <c r="E42" s="40" t="s">
        <v>38</v>
      </c>
      <c r="F42" s="41" t="s">
        <v>38</v>
      </c>
      <c r="G42" s="41" t="s">
        <v>38</v>
      </c>
    </row>
    <row r="43" spans="1:7" x14ac:dyDescent="0.3">
      <c r="A43" s="42" t="s">
        <v>74</v>
      </c>
      <c r="B43" s="37">
        <v>7</v>
      </c>
      <c r="C43" s="37">
        <v>10</v>
      </c>
      <c r="D43" s="37">
        <v>12</v>
      </c>
      <c r="E43" s="36">
        <v>16.666666666666668</v>
      </c>
      <c r="F43" s="38">
        <v>30</v>
      </c>
      <c r="G43" s="38">
        <v>15</v>
      </c>
    </row>
    <row r="44" spans="1:7" x14ac:dyDescent="0.3">
      <c r="A44" s="45" t="s">
        <v>75</v>
      </c>
      <c r="B44" s="39">
        <v>0</v>
      </c>
      <c r="C44" s="39">
        <v>0</v>
      </c>
      <c r="D44" s="39">
        <v>0</v>
      </c>
      <c r="E44" s="40" t="s">
        <v>38</v>
      </c>
      <c r="F44" s="41" t="s">
        <v>38</v>
      </c>
      <c r="G44" s="41" t="s">
        <v>38</v>
      </c>
    </row>
    <row r="45" spans="1:7" x14ac:dyDescent="0.3">
      <c r="A45" s="45" t="s">
        <v>76</v>
      </c>
      <c r="B45" s="39">
        <v>1</v>
      </c>
      <c r="C45" s="39">
        <v>3</v>
      </c>
      <c r="D45" s="39">
        <v>4</v>
      </c>
      <c r="E45" s="40">
        <v>11.25</v>
      </c>
      <c r="F45" s="41">
        <v>15</v>
      </c>
      <c r="G45" s="41">
        <v>10</v>
      </c>
    </row>
    <row r="46" spans="1:7" x14ac:dyDescent="0.3">
      <c r="A46" s="45" t="s">
        <v>77</v>
      </c>
      <c r="B46" s="39">
        <v>0</v>
      </c>
      <c r="C46" s="39">
        <v>0</v>
      </c>
      <c r="D46" s="39">
        <v>0</v>
      </c>
      <c r="E46" s="40" t="s">
        <v>38</v>
      </c>
      <c r="F46" s="41" t="s">
        <v>38</v>
      </c>
      <c r="G46" s="41" t="s">
        <v>38</v>
      </c>
    </row>
    <row r="47" spans="1:7" x14ac:dyDescent="0.3">
      <c r="A47" s="45" t="s">
        <v>78</v>
      </c>
      <c r="B47" s="39">
        <v>1</v>
      </c>
      <c r="C47" s="39">
        <v>1</v>
      </c>
      <c r="D47" s="39">
        <v>1</v>
      </c>
      <c r="E47" s="40">
        <v>15</v>
      </c>
      <c r="F47" s="41">
        <v>15</v>
      </c>
      <c r="G47" s="41">
        <v>15</v>
      </c>
    </row>
    <row r="48" spans="1:7" x14ac:dyDescent="0.3">
      <c r="A48" s="45" t="s">
        <v>79</v>
      </c>
      <c r="B48" s="39">
        <v>3</v>
      </c>
      <c r="C48" s="39">
        <v>4</v>
      </c>
      <c r="D48" s="39">
        <v>5</v>
      </c>
      <c r="E48" s="40">
        <v>22</v>
      </c>
      <c r="F48" s="41">
        <v>30</v>
      </c>
      <c r="G48" s="41">
        <v>15</v>
      </c>
    </row>
    <row r="49" spans="1:7" x14ac:dyDescent="0.3">
      <c r="A49" s="45" t="s">
        <v>80</v>
      </c>
      <c r="B49" s="39">
        <v>1</v>
      </c>
      <c r="C49" s="39">
        <v>1</v>
      </c>
      <c r="D49" s="39">
        <v>1</v>
      </c>
      <c r="E49" s="40">
        <v>15</v>
      </c>
      <c r="F49" s="41">
        <v>15</v>
      </c>
      <c r="G49" s="41">
        <v>15</v>
      </c>
    </row>
    <row r="50" spans="1:7" x14ac:dyDescent="0.3">
      <c r="A50" s="45" t="s">
        <v>81</v>
      </c>
      <c r="B50" s="39">
        <v>1</v>
      </c>
      <c r="C50" s="39">
        <v>1</v>
      </c>
      <c r="D50" s="39">
        <v>1</v>
      </c>
      <c r="E50" s="40">
        <v>15</v>
      </c>
      <c r="F50" s="41">
        <v>15</v>
      </c>
      <c r="G50" s="41">
        <v>15</v>
      </c>
    </row>
    <row r="51" spans="1:7" x14ac:dyDescent="0.3">
      <c r="A51" s="45" t="s">
        <v>82</v>
      </c>
      <c r="B51" s="39">
        <v>0</v>
      </c>
      <c r="C51" s="39">
        <v>0</v>
      </c>
      <c r="D51" s="39">
        <v>0</v>
      </c>
      <c r="E51" s="40" t="s">
        <v>38</v>
      </c>
      <c r="F51" s="41" t="s">
        <v>38</v>
      </c>
      <c r="G51" s="41" t="s">
        <v>38</v>
      </c>
    </row>
    <row r="52" spans="1:7" x14ac:dyDescent="0.3">
      <c r="A52" s="42" t="s">
        <v>83</v>
      </c>
      <c r="B52" s="37">
        <v>5</v>
      </c>
      <c r="C52" s="37">
        <v>16</v>
      </c>
      <c r="D52" s="37">
        <v>16</v>
      </c>
      <c r="E52" s="36">
        <v>14.375</v>
      </c>
      <c r="F52" s="38">
        <v>20</v>
      </c>
      <c r="G52" s="38">
        <v>15</v>
      </c>
    </row>
    <row r="53" spans="1:7" x14ac:dyDescent="0.3">
      <c r="A53" s="45" t="s">
        <v>84</v>
      </c>
      <c r="B53" s="39">
        <v>1</v>
      </c>
      <c r="C53" s="39">
        <v>3</v>
      </c>
      <c r="D53" s="39">
        <v>3</v>
      </c>
      <c r="E53" s="40">
        <v>13.333333333333334</v>
      </c>
      <c r="F53" s="41">
        <v>15</v>
      </c>
      <c r="G53" s="41">
        <v>10</v>
      </c>
    </row>
    <row r="54" spans="1:7" x14ac:dyDescent="0.3">
      <c r="A54" s="45" t="s">
        <v>85</v>
      </c>
      <c r="B54" s="39">
        <v>0</v>
      </c>
      <c r="C54" s="39">
        <v>0</v>
      </c>
      <c r="D54" s="39">
        <v>0</v>
      </c>
      <c r="E54" s="40" t="s">
        <v>38</v>
      </c>
      <c r="F54" s="41" t="s">
        <v>38</v>
      </c>
      <c r="G54" s="41" t="s">
        <v>38</v>
      </c>
    </row>
    <row r="55" spans="1:7" x14ac:dyDescent="0.3">
      <c r="A55" s="45" t="s">
        <v>86</v>
      </c>
      <c r="B55" s="39">
        <v>1</v>
      </c>
      <c r="C55" s="39">
        <v>1</v>
      </c>
      <c r="D55" s="39">
        <v>1</v>
      </c>
      <c r="E55" s="40">
        <v>15</v>
      </c>
      <c r="F55" s="41">
        <v>15</v>
      </c>
      <c r="G55" s="41">
        <v>15</v>
      </c>
    </row>
    <row r="56" spans="1:7" x14ac:dyDescent="0.3">
      <c r="A56" s="45" t="s">
        <v>87</v>
      </c>
      <c r="B56" s="39">
        <v>0</v>
      </c>
      <c r="C56" s="39">
        <v>0</v>
      </c>
      <c r="D56" s="39">
        <v>0</v>
      </c>
      <c r="E56" s="40" t="s">
        <v>38</v>
      </c>
      <c r="F56" s="41" t="s">
        <v>38</v>
      </c>
      <c r="G56" s="41" t="s">
        <v>38</v>
      </c>
    </row>
    <row r="57" spans="1:7" x14ac:dyDescent="0.3">
      <c r="A57" s="45" t="s">
        <v>88</v>
      </c>
      <c r="B57" s="39">
        <v>2</v>
      </c>
      <c r="C57" s="39">
        <v>9</v>
      </c>
      <c r="D57" s="39">
        <v>9</v>
      </c>
      <c r="E57" s="40">
        <v>14.444444444444445</v>
      </c>
      <c r="F57" s="41">
        <v>20</v>
      </c>
      <c r="G57" s="41">
        <v>10</v>
      </c>
    </row>
    <row r="58" spans="1:7" x14ac:dyDescent="0.3">
      <c r="A58" s="45" t="s">
        <v>89</v>
      </c>
      <c r="B58" s="39">
        <v>0</v>
      </c>
      <c r="C58" s="39">
        <v>0</v>
      </c>
      <c r="D58" s="39">
        <v>0</v>
      </c>
      <c r="E58" s="40" t="s">
        <v>38</v>
      </c>
      <c r="F58" s="41" t="s">
        <v>38</v>
      </c>
      <c r="G58" s="41" t="s">
        <v>38</v>
      </c>
    </row>
    <row r="59" spans="1:7" x14ac:dyDescent="0.3">
      <c r="A59" s="45" t="s">
        <v>90</v>
      </c>
      <c r="B59" s="39">
        <v>1</v>
      </c>
      <c r="C59" s="39">
        <v>3</v>
      </c>
      <c r="D59" s="39">
        <v>3</v>
      </c>
      <c r="E59" s="40">
        <v>15</v>
      </c>
      <c r="F59" s="41">
        <v>15</v>
      </c>
      <c r="G59" s="41">
        <v>15</v>
      </c>
    </row>
    <row r="60" spans="1:7" x14ac:dyDescent="0.3">
      <c r="A60" s="42" t="s">
        <v>91</v>
      </c>
      <c r="B60" s="42">
        <f>SUM(B52,B43,B33,B25,B14,B4)</f>
        <v>90</v>
      </c>
      <c r="C60" s="42">
        <f t="shared" ref="C60:D60" si="0">SUM(C52,C43,C33,C25,C14,C4)</f>
        <v>194</v>
      </c>
      <c r="D60" s="42">
        <f t="shared" si="0"/>
        <v>246</v>
      </c>
      <c r="E60" s="43">
        <v>16.395833333333332</v>
      </c>
      <c r="F60" s="44">
        <f>MAX(F4:F59)</f>
        <v>50</v>
      </c>
      <c r="G60" s="44">
        <f>MIN(G4:G59)</f>
        <v>10</v>
      </c>
    </row>
  </sheetData>
  <mergeCells count="3">
    <mergeCell ref="B2:D2"/>
    <mergeCell ref="E2:G2"/>
    <mergeCell ref="A2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8BB22-4459-4995-94A3-9AAD315CAB77}">
  <dimension ref="A1:Q20"/>
  <sheetViews>
    <sheetView view="pageBreakPreview" zoomScale="98" zoomScaleNormal="100" zoomScaleSheetLayoutView="98" workbookViewId="0">
      <selection activeCell="L25" sqref="L25"/>
    </sheetView>
  </sheetViews>
  <sheetFormatPr defaultRowHeight="18.75" x14ac:dyDescent="0.3"/>
  <cols>
    <col min="1" max="1" width="11.875" style="30" customWidth="1"/>
    <col min="2" max="2" width="8.75" style="30" customWidth="1"/>
    <col min="3" max="3" width="6" style="30" customWidth="1"/>
    <col min="4" max="4" width="5.375" style="30" customWidth="1"/>
    <col min="5" max="14" width="6.5" style="30" bestFit="1" customWidth="1"/>
    <col min="15" max="15" width="9" style="30"/>
    <col min="16" max="16" width="7.75" style="30" bestFit="1" customWidth="1"/>
    <col min="17" max="17" width="6.375" style="30" bestFit="1" customWidth="1"/>
    <col min="18" max="16384" width="9" style="30"/>
  </cols>
  <sheetData>
    <row r="1" spans="1:17" ht="21" x14ac:dyDescent="0.35">
      <c r="A1" s="176" t="s">
        <v>267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17" ht="21" x14ac:dyDescent="0.35">
      <c r="A2" s="176" t="s">
        <v>153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4" spans="1:17" x14ac:dyDescent="0.3">
      <c r="A4" s="177" t="s">
        <v>154</v>
      </c>
      <c r="B4" s="179" t="s">
        <v>1</v>
      </c>
      <c r="C4" s="53" t="s">
        <v>155</v>
      </c>
      <c r="D4" s="179" t="s">
        <v>156</v>
      </c>
      <c r="E4" s="54" t="s">
        <v>157</v>
      </c>
      <c r="F4" s="54" t="s">
        <v>158</v>
      </c>
      <c r="G4" s="54" t="s">
        <v>159</v>
      </c>
      <c r="H4" s="54" t="s">
        <v>160</v>
      </c>
      <c r="I4" s="54" t="s">
        <v>161</v>
      </c>
      <c r="J4" s="54" t="s">
        <v>162</v>
      </c>
      <c r="K4" s="54" t="s">
        <v>163</v>
      </c>
      <c r="L4" s="54" t="s">
        <v>164</v>
      </c>
      <c r="M4" s="54" t="s">
        <v>165</v>
      </c>
      <c r="N4" s="54" t="s">
        <v>166</v>
      </c>
      <c r="O4" s="54" t="s">
        <v>167</v>
      </c>
      <c r="P4" s="54" t="s">
        <v>168</v>
      </c>
      <c r="Q4" s="55" t="s">
        <v>169</v>
      </c>
    </row>
    <row r="5" spans="1:17" x14ac:dyDescent="0.3">
      <c r="A5" s="178"/>
      <c r="B5" s="180"/>
      <c r="C5" s="56" t="s">
        <v>170</v>
      </c>
      <c r="D5" s="180"/>
      <c r="E5" s="57" t="s">
        <v>171</v>
      </c>
      <c r="F5" s="57" t="s">
        <v>171</v>
      </c>
      <c r="G5" s="57" t="s">
        <v>171</v>
      </c>
      <c r="H5" s="57" t="s">
        <v>171</v>
      </c>
      <c r="I5" s="57" t="s">
        <v>171</v>
      </c>
      <c r="J5" s="57" t="s">
        <v>171</v>
      </c>
      <c r="K5" s="57" t="s">
        <v>171</v>
      </c>
      <c r="L5" s="57" t="s">
        <v>171</v>
      </c>
      <c r="M5" s="57" t="s">
        <v>171</v>
      </c>
      <c r="N5" s="57" t="s">
        <v>171</v>
      </c>
      <c r="O5" s="57" t="s">
        <v>172</v>
      </c>
      <c r="P5" s="57" t="s">
        <v>173</v>
      </c>
      <c r="Q5" s="58" t="s">
        <v>174</v>
      </c>
    </row>
    <row r="6" spans="1:17" x14ac:dyDescent="0.3">
      <c r="A6" s="59" t="s">
        <v>175</v>
      </c>
      <c r="B6" s="60" t="s">
        <v>3</v>
      </c>
      <c r="C6" s="61">
        <v>30.58</v>
      </c>
      <c r="D6" s="62">
        <v>7.14</v>
      </c>
      <c r="E6" s="62">
        <v>2.1</v>
      </c>
      <c r="F6" s="62">
        <v>0</v>
      </c>
      <c r="G6" s="62">
        <v>4.72</v>
      </c>
      <c r="H6" s="62">
        <v>40.89</v>
      </c>
      <c r="I6" s="62">
        <v>19.940000000000001</v>
      </c>
      <c r="J6" s="62">
        <v>3.26</v>
      </c>
      <c r="K6" s="62">
        <v>0.59</v>
      </c>
      <c r="L6" s="62">
        <v>0.34</v>
      </c>
      <c r="M6" s="62">
        <v>2.1</v>
      </c>
      <c r="N6" s="62">
        <v>0.35</v>
      </c>
      <c r="O6" s="63">
        <v>150000</v>
      </c>
      <c r="P6" s="62">
        <v>5761.67</v>
      </c>
      <c r="Q6" s="64">
        <v>3.26</v>
      </c>
    </row>
    <row r="7" spans="1:17" x14ac:dyDescent="0.3">
      <c r="A7" s="59" t="s">
        <v>176</v>
      </c>
      <c r="B7" s="60" t="s">
        <v>4</v>
      </c>
      <c r="C7" s="61">
        <v>31.55</v>
      </c>
      <c r="D7" s="62">
        <v>7.12</v>
      </c>
      <c r="E7" s="62">
        <v>2.61</v>
      </c>
      <c r="F7" s="62">
        <v>0</v>
      </c>
      <c r="G7" s="62">
        <v>4.97</v>
      </c>
      <c r="H7" s="62">
        <v>67.22</v>
      </c>
      <c r="I7" s="62">
        <v>33.33</v>
      </c>
      <c r="J7" s="62">
        <v>2.36</v>
      </c>
      <c r="K7" s="62">
        <v>1.1499999999999999</v>
      </c>
      <c r="L7" s="62">
        <v>0.39</v>
      </c>
      <c r="M7" s="62">
        <v>2.67</v>
      </c>
      <c r="N7" s="62">
        <v>0.51</v>
      </c>
      <c r="O7" s="63">
        <v>2100000</v>
      </c>
      <c r="P7" s="62">
        <v>7380.22</v>
      </c>
      <c r="Q7" s="64">
        <v>4.28</v>
      </c>
    </row>
    <row r="8" spans="1:17" x14ac:dyDescent="0.3">
      <c r="A8" s="59"/>
      <c r="B8" s="60" t="s">
        <v>5</v>
      </c>
      <c r="C8" s="61">
        <v>32.340000000000003</v>
      </c>
      <c r="D8" s="62">
        <v>7.13</v>
      </c>
      <c r="E8" s="62">
        <v>3.29</v>
      </c>
      <c r="F8" s="62">
        <v>0</v>
      </c>
      <c r="G8" s="62">
        <v>3.67</v>
      </c>
      <c r="H8" s="62">
        <v>60.22</v>
      </c>
      <c r="I8" s="62">
        <v>20.170000000000002</v>
      </c>
      <c r="J8" s="62">
        <v>2.68</v>
      </c>
      <c r="K8" s="62">
        <v>0.74</v>
      </c>
      <c r="L8" s="62">
        <v>0.34</v>
      </c>
      <c r="M8" s="62">
        <v>3.27</v>
      </c>
      <c r="N8" s="62">
        <v>0.42</v>
      </c>
      <c r="O8" s="63">
        <v>430000</v>
      </c>
      <c r="P8" s="62">
        <v>5140.84</v>
      </c>
      <c r="Q8" s="64">
        <v>2.87</v>
      </c>
    </row>
    <row r="9" spans="1:17" x14ac:dyDescent="0.3">
      <c r="A9" s="65"/>
      <c r="B9" s="60" t="s">
        <v>6</v>
      </c>
      <c r="C9" s="61">
        <v>32.340000000000003</v>
      </c>
      <c r="D9" s="62">
        <v>7.13</v>
      </c>
      <c r="E9" s="62">
        <v>3.29</v>
      </c>
      <c r="F9" s="62">
        <v>0</v>
      </c>
      <c r="G9" s="62">
        <v>3.67</v>
      </c>
      <c r="H9" s="62">
        <v>60.22</v>
      </c>
      <c r="I9" s="62">
        <v>20.170000000000002</v>
      </c>
      <c r="J9" s="62">
        <v>2.68</v>
      </c>
      <c r="K9" s="62">
        <v>0.74</v>
      </c>
      <c r="L9" s="62">
        <v>0.34</v>
      </c>
      <c r="M9" s="62">
        <v>3.27</v>
      </c>
      <c r="N9" s="62">
        <v>0.42</v>
      </c>
      <c r="O9" s="63">
        <v>430000</v>
      </c>
      <c r="P9" s="62">
        <v>5140.84</v>
      </c>
      <c r="Q9" s="64">
        <v>2.87</v>
      </c>
    </row>
    <row r="10" spans="1:17" x14ac:dyDescent="0.3">
      <c r="A10" s="65"/>
      <c r="B10" s="60" t="s">
        <v>7</v>
      </c>
      <c r="C10" s="61">
        <v>31.88</v>
      </c>
      <c r="D10" s="62">
        <v>7.56</v>
      </c>
      <c r="E10" s="62">
        <v>3.74</v>
      </c>
      <c r="F10" s="62">
        <v>0</v>
      </c>
      <c r="G10" s="62">
        <v>3.74</v>
      </c>
      <c r="H10" s="62">
        <v>109.06</v>
      </c>
      <c r="I10" s="62">
        <v>41.94</v>
      </c>
      <c r="J10" s="62">
        <v>3.71</v>
      </c>
      <c r="K10" s="62">
        <v>7.0000000000000007E-2</v>
      </c>
      <c r="L10" s="62">
        <v>0.51</v>
      </c>
      <c r="M10" s="62">
        <v>3.14</v>
      </c>
      <c r="N10" s="62">
        <v>0.41</v>
      </c>
      <c r="O10" s="63">
        <v>140000</v>
      </c>
      <c r="P10" s="62">
        <v>10343</v>
      </c>
      <c r="Q10" s="64">
        <v>6.01</v>
      </c>
    </row>
    <row r="11" spans="1:17" x14ac:dyDescent="0.3">
      <c r="A11" s="65"/>
      <c r="B11" s="60" t="s">
        <v>8</v>
      </c>
      <c r="C11" s="61">
        <v>29.44</v>
      </c>
      <c r="D11" s="62">
        <v>7.39</v>
      </c>
      <c r="E11" s="62">
        <v>2.83</v>
      </c>
      <c r="F11" s="62">
        <v>0</v>
      </c>
      <c r="G11" s="62">
        <v>4.8600000000000003</v>
      </c>
      <c r="H11" s="62">
        <v>45.33</v>
      </c>
      <c r="I11" s="62">
        <v>134.88999999999999</v>
      </c>
      <c r="J11" s="62">
        <v>2.33</v>
      </c>
      <c r="K11" s="62">
        <v>0.88</v>
      </c>
      <c r="L11" s="62">
        <v>0.13</v>
      </c>
      <c r="M11" s="62">
        <v>3.27</v>
      </c>
      <c r="N11" s="62">
        <v>0.66</v>
      </c>
      <c r="O11" s="63">
        <v>1200000</v>
      </c>
      <c r="P11" s="62">
        <v>3867.94</v>
      </c>
      <c r="Q11" s="64">
        <v>2.12</v>
      </c>
    </row>
    <row r="12" spans="1:17" x14ac:dyDescent="0.3">
      <c r="A12" s="65"/>
      <c r="B12" s="60" t="s">
        <v>9</v>
      </c>
      <c r="C12" s="61">
        <v>30.83</v>
      </c>
      <c r="D12" s="62">
        <v>7.17</v>
      </c>
      <c r="E12" s="62">
        <v>2.86</v>
      </c>
      <c r="F12" s="62">
        <v>0</v>
      </c>
      <c r="G12" s="62">
        <v>4.8600000000000003</v>
      </c>
      <c r="H12" s="62">
        <v>33.5</v>
      </c>
      <c r="I12" s="62">
        <v>128.56</v>
      </c>
      <c r="J12" s="62">
        <v>2.75</v>
      </c>
      <c r="K12" s="62">
        <v>0.57999999999999996</v>
      </c>
      <c r="L12" s="62">
        <v>0.42</v>
      </c>
      <c r="M12" s="62">
        <v>3.09</v>
      </c>
      <c r="N12" s="62">
        <v>0.62</v>
      </c>
      <c r="O12" s="63">
        <v>2900000</v>
      </c>
      <c r="P12" s="62">
        <v>2231.44</v>
      </c>
      <c r="Q12" s="64">
        <v>1.1599999999999999</v>
      </c>
    </row>
    <row r="13" spans="1:17" x14ac:dyDescent="0.3">
      <c r="A13" s="65"/>
      <c r="B13" s="60" t="s">
        <v>10</v>
      </c>
      <c r="C13" s="61">
        <v>30.68</v>
      </c>
      <c r="D13" s="62">
        <v>7.39</v>
      </c>
      <c r="E13" s="62">
        <v>3.2</v>
      </c>
      <c r="F13" s="62">
        <v>0</v>
      </c>
      <c r="G13" s="62">
        <v>4.9400000000000004</v>
      </c>
      <c r="H13" s="62">
        <v>38.89</v>
      </c>
      <c r="I13" s="62">
        <v>35.83</v>
      </c>
      <c r="J13" s="62">
        <v>3.46</v>
      </c>
      <c r="K13" s="62">
        <v>0.6</v>
      </c>
      <c r="L13" s="62">
        <v>0.31</v>
      </c>
      <c r="M13" s="62">
        <v>3.71</v>
      </c>
      <c r="N13" s="62">
        <v>0.36</v>
      </c>
      <c r="O13" s="63">
        <v>72000</v>
      </c>
      <c r="P13" s="62">
        <v>2310.5</v>
      </c>
      <c r="Q13" s="64">
        <v>1.38</v>
      </c>
    </row>
    <row r="14" spans="1:17" x14ac:dyDescent="0.3">
      <c r="A14" s="65"/>
      <c r="B14" s="60" t="s">
        <v>11</v>
      </c>
      <c r="C14" s="61">
        <v>31.65</v>
      </c>
      <c r="D14" s="62">
        <v>7.19</v>
      </c>
      <c r="E14" s="62">
        <v>2.83</v>
      </c>
      <c r="F14" s="62">
        <v>0</v>
      </c>
      <c r="G14" s="62">
        <v>5.1100000000000003</v>
      </c>
      <c r="H14" s="62">
        <v>32.17</v>
      </c>
      <c r="I14" s="62">
        <v>49.89</v>
      </c>
      <c r="J14" s="62">
        <v>3.1</v>
      </c>
      <c r="K14" s="62">
        <v>0.45</v>
      </c>
      <c r="L14" s="62">
        <v>0.21</v>
      </c>
      <c r="M14" s="62">
        <v>2.37</v>
      </c>
      <c r="N14" s="62">
        <v>0.33</v>
      </c>
      <c r="O14" s="63">
        <v>100000</v>
      </c>
      <c r="P14" s="62">
        <v>1031.25</v>
      </c>
      <c r="Q14" s="64">
        <v>0.48</v>
      </c>
    </row>
    <row r="15" spans="1:17" x14ac:dyDescent="0.3">
      <c r="A15" s="65"/>
      <c r="B15" s="60" t="s">
        <v>12</v>
      </c>
      <c r="C15" s="61">
        <v>31.79</v>
      </c>
      <c r="D15" s="62">
        <v>7.01</v>
      </c>
      <c r="E15" s="62">
        <v>3.53</v>
      </c>
      <c r="F15" s="62">
        <v>0</v>
      </c>
      <c r="G15" s="62">
        <v>5.42</v>
      </c>
      <c r="H15" s="62">
        <v>19.61</v>
      </c>
      <c r="I15" s="62">
        <v>61.33</v>
      </c>
      <c r="J15" s="62">
        <v>2.12</v>
      </c>
      <c r="K15" s="62">
        <v>0.21</v>
      </c>
      <c r="L15" s="62">
        <v>0.04</v>
      </c>
      <c r="M15" s="62">
        <v>2.04</v>
      </c>
      <c r="N15" s="62">
        <v>0.33</v>
      </c>
      <c r="O15" s="63">
        <v>180000</v>
      </c>
      <c r="P15" s="60">
        <v>265.58</v>
      </c>
      <c r="Q15" s="64">
        <v>0.1</v>
      </c>
    </row>
    <row r="16" spans="1:17" x14ac:dyDescent="0.3">
      <c r="A16" s="65"/>
      <c r="B16" s="60" t="s">
        <v>13</v>
      </c>
      <c r="C16" s="61">
        <v>30.6</v>
      </c>
      <c r="D16" s="62">
        <v>7.25</v>
      </c>
      <c r="E16" s="62">
        <v>4.34</v>
      </c>
      <c r="F16" s="62">
        <v>0</v>
      </c>
      <c r="G16" s="62">
        <v>4.42</v>
      </c>
      <c r="H16" s="62">
        <v>18.89</v>
      </c>
      <c r="I16" s="62">
        <v>31</v>
      </c>
      <c r="J16" s="62">
        <v>1.8</v>
      </c>
      <c r="K16" s="62">
        <v>7.0000000000000007E-2</v>
      </c>
      <c r="L16" s="62">
        <v>0.05</v>
      </c>
      <c r="M16" s="62">
        <v>1.46</v>
      </c>
      <c r="N16" s="62">
        <v>0.26</v>
      </c>
      <c r="O16" s="63">
        <v>180000</v>
      </c>
      <c r="P16" s="60">
        <v>440.09</v>
      </c>
      <c r="Q16" s="64">
        <v>0.19</v>
      </c>
    </row>
    <row r="17" spans="1:17" x14ac:dyDescent="0.3">
      <c r="A17" s="65"/>
      <c r="B17" s="60" t="s">
        <v>14</v>
      </c>
      <c r="C17" s="61">
        <v>31.51</v>
      </c>
      <c r="D17" s="62">
        <v>7.45</v>
      </c>
      <c r="E17" s="62">
        <v>1.9</v>
      </c>
      <c r="F17" s="62">
        <v>0</v>
      </c>
      <c r="G17" s="62">
        <v>3.7</v>
      </c>
      <c r="H17" s="62">
        <v>34.5</v>
      </c>
      <c r="I17" s="62">
        <v>26.22</v>
      </c>
      <c r="J17" s="66">
        <v>2.99</v>
      </c>
      <c r="K17" s="62">
        <v>0.39</v>
      </c>
      <c r="L17" s="62">
        <v>0.2</v>
      </c>
      <c r="M17" s="62">
        <v>2.0299999999999998</v>
      </c>
      <c r="N17" s="62">
        <v>0.34</v>
      </c>
      <c r="O17" s="63">
        <v>170000</v>
      </c>
      <c r="P17" s="62">
        <v>5483.64</v>
      </c>
      <c r="Q17" s="64">
        <v>3.2</v>
      </c>
    </row>
    <row r="18" spans="1:17" x14ac:dyDescent="0.3">
      <c r="A18" s="181" t="s">
        <v>177</v>
      </c>
      <c r="B18" s="182"/>
      <c r="C18" s="67">
        <v>31.27</v>
      </c>
      <c r="D18" s="36">
        <v>7.24</v>
      </c>
      <c r="E18" s="36">
        <v>3.04</v>
      </c>
      <c r="F18" s="36">
        <v>0</v>
      </c>
      <c r="G18" s="36">
        <v>4.51</v>
      </c>
      <c r="H18" s="36">
        <v>46.71</v>
      </c>
      <c r="I18" s="36">
        <v>50.27</v>
      </c>
      <c r="J18" s="36">
        <v>2.77</v>
      </c>
      <c r="K18" s="36">
        <v>0.54</v>
      </c>
      <c r="L18" s="36">
        <v>0.27</v>
      </c>
      <c r="M18" s="36">
        <v>2.7</v>
      </c>
      <c r="N18" s="36">
        <v>0.42</v>
      </c>
      <c r="O18" s="68">
        <v>670000</v>
      </c>
      <c r="P18" s="36">
        <v>4116.42</v>
      </c>
      <c r="Q18" s="43">
        <v>2.33</v>
      </c>
    </row>
    <row r="19" spans="1:17" ht="7.5" customHeight="1" x14ac:dyDescent="0.3"/>
    <row r="20" spans="1:17" x14ac:dyDescent="0.3">
      <c r="A20" s="69" t="s">
        <v>178</v>
      </c>
      <c r="B20" s="70" t="s">
        <v>179</v>
      </c>
    </row>
  </sheetData>
  <mergeCells count="6">
    <mergeCell ref="A18:B18"/>
    <mergeCell ref="A1:Q1"/>
    <mergeCell ref="A2:Q2"/>
    <mergeCell ref="A4:A5"/>
    <mergeCell ref="B4:B5"/>
    <mergeCell ref="D4:D5"/>
  </mergeCells>
  <pageMargins left="0.7" right="0.7" top="0.75" bottom="0.75" header="0.3" footer="0.3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F73F9-04C4-468A-ADAD-1CB4AE314F6D}">
  <dimension ref="A1:M49"/>
  <sheetViews>
    <sheetView view="pageBreakPreview" zoomScaleNormal="100" zoomScaleSheetLayoutView="100" workbookViewId="0">
      <selection sqref="A1:F1"/>
    </sheetView>
  </sheetViews>
  <sheetFormatPr defaultRowHeight="18.75" x14ac:dyDescent="0.3"/>
  <cols>
    <col min="1" max="1" width="26.875" style="72" customWidth="1"/>
    <col min="2" max="2" width="1.5" style="73" customWidth="1"/>
    <col min="3" max="3" width="26.875" style="74" customWidth="1"/>
    <col min="4" max="4" width="1.5" style="72" customWidth="1"/>
    <col min="5" max="5" width="26.875" style="75" customWidth="1"/>
    <col min="6" max="6" width="1.5" style="73" customWidth="1"/>
    <col min="7" max="7" width="9" style="73"/>
    <col min="8" max="14" width="10.875" style="73" bestFit="1" customWidth="1"/>
    <col min="15" max="16384" width="9" style="73"/>
  </cols>
  <sheetData>
    <row r="1" spans="1:6" s="71" customFormat="1" ht="21" x14ac:dyDescent="0.35">
      <c r="A1" s="221" t="s">
        <v>268</v>
      </c>
      <c r="B1" s="221"/>
      <c r="C1" s="221"/>
      <c r="D1" s="221"/>
      <c r="E1" s="221"/>
      <c r="F1" s="221"/>
    </row>
    <row r="2" spans="1:6" ht="6.95" customHeight="1" x14ac:dyDescent="0.3"/>
    <row r="3" spans="1:6" x14ac:dyDescent="0.3">
      <c r="A3" s="76" t="s">
        <v>181</v>
      </c>
      <c r="B3" s="77"/>
      <c r="C3" s="78" t="s">
        <v>182</v>
      </c>
      <c r="D3" s="79"/>
      <c r="E3" s="80" t="s">
        <v>183</v>
      </c>
      <c r="F3" s="81"/>
    </row>
    <row r="4" spans="1:6" hidden="1" x14ac:dyDescent="0.3">
      <c r="A4" s="82">
        <v>2543</v>
      </c>
      <c r="B4" s="83"/>
      <c r="C4" s="84">
        <v>3293064.65</v>
      </c>
      <c r="D4" s="85"/>
      <c r="E4" s="86">
        <v>8997.44</v>
      </c>
      <c r="F4" s="87"/>
    </row>
    <row r="5" spans="1:6" hidden="1" x14ac:dyDescent="0.3">
      <c r="A5" s="82">
        <v>2544</v>
      </c>
      <c r="B5" s="83"/>
      <c r="C5" s="84">
        <v>3348148.15</v>
      </c>
      <c r="D5" s="85"/>
      <c r="E5" s="86">
        <v>9173.01</v>
      </c>
      <c r="F5" s="87"/>
    </row>
    <row r="6" spans="1:6" hidden="1" x14ac:dyDescent="0.3">
      <c r="A6" s="82">
        <v>2545</v>
      </c>
      <c r="B6" s="83"/>
      <c r="C6" s="84">
        <v>3457507.74</v>
      </c>
      <c r="D6" s="85"/>
      <c r="E6" s="86">
        <v>9472.61</v>
      </c>
      <c r="F6" s="87"/>
    </row>
    <row r="7" spans="1:6" hidden="1" x14ac:dyDescent="0.3">
      <c r="A7" s="82">
        <v>2546</v>
      </c>
      <c r="B7" s="83"/>
      <c r="C7" s="84">
        <v>3385164.48</v>
      </c>
      <c r="D7" s="85"/>
      <c r="E7" s="86">
        <v>9274.41</v>
      </c>
      <c r="F7" s="87"/>
    </row>
    <row r="8" spans="1:6" hidden="1" x14ac:dyDescent="0.3">
      <c r="A8" s="82">
        <v>2547</v>
      </c>
      <c r="B8" s="83"/>
      <c r="C8" s="84">
        <v>3397959.14</v>
      </c>
      <c r="D8" s="85"/>
      <c r="E8" s="86">
        <v>9309.4500000000007</v>
      </c>
      <c r="F8" s="87"/>
    </row>
    <row r="9" spans="1:6" hidden="1" x14ac:dyDescent="0.3">
      <c r="A9" s="82">
        <v>2548</v>
      </c>
      <c r="B9" s="83"/>
      <c r="C9" s="84">
        <v>3054724.11</v>
      </c>
      <c r="D9" s="85"/>
      <c r="E9" s="86">
        <v>8369.08</v>
      </c>
      <c r="F9" s="87"/>
    </row>
    <row r="10" spans="1:6" hidden="1" x14ac:dyDescent="0.3">
      <c r="A10" s="82">
        <v>2549</v>
      </c>
      <c r="B10" s="83"/>
      <c r="C10" s="84">
        <v>3067004.99</v>
      </c>
      <c r="D10" s="85"/>
      <c r="E10" s="86">
        <v>8402.75</v>
      </c>
      <c r="F10" s="87"/>
    </row>
    <row r="11" spans="1:6" x14ac:dyDescent="0.3">
      <c r="A11" s="88">
        <v>2550</v>
      </c>
      <c r="B11" s="89"/>
      <c r="C11" s="90">
        <v>3182353.67</v>
      </c>
      <c r="D11" s="91"/>
      <c r="E11" s="92">
        <v>8718.7900000000009</v>
      </c>
      <c r="F11" s="93"/>
    </row>
    <row r="12" spans="1:6" x14ac:dyDescent="0.3">
      <c r="A12" s="82">
        <v>2551</v>
      </c>
      <c r="B12" s="83"/>
      <c r="C12" s="94">
        <v>3213592.88</v>
      </c>
      <c r="E12" s="95">
        <v>8780.35</v>
      </c>
      <c r="F12" s="87"/>
    </row>
    <row r="13" spans="1:6" x14ac:dyDescent="0.3">
      <c r="A13" s="82">
        <v>2552</v>
      </c>
      <c r="B13" s="83"/>
      <c r="C13" s="94">
        <v>3224315.58</v>
      </c>
      <c r="E13" s="95">
        <v>8833.74</v>
      </c>
      <c r="F13" s="87"/>
    </row>
    <row r="14" spans="1:6" x14ac:dyDescent="0.3">
      <c r="A14" s="82">
        <v>2553</v>
      </c>
      <c r="B14" s="83"/>
      <c r="C14" s="94">
        <v>3200822.16</v>
      </c>
      <c r="E14" s="95">
        <v>8769.3799999999992</v>
      </c>
      <c r="F14" s="87"/>
    </row>
    <row r="15" spans="1:6" x14ac:dyDescent="0.3">
      <c r="A15" s="82">
        <v>2554</v>
      </c>
      <c r="B15" s="83"/>
      <c r="C15" s="94">
        <v>3264232.92</v>
      </c>
      <c r="E15" s="95">
        <v>8943.1</v>
      </c>
      <c r="F15" s="87"/>
    </row>
    <row r="16" spans="1:6" x14ac:dyDescent="0.3">
      <c r="A16" s="82">
        <v>2555</v>
      </c>
      <c r="B16" s="83"/>
      <c r="C16" s="94">
        <v>3567672.99</v>
      </c>
      <c r="E16" s="95">
        <v>9747.74</v>
      </c>
      <c r="F16" s="87"/>
    </row>
    <row r="17" spans="1:12" x14ac:dyDescent="0.3">
      <c r="A17" s="82">
        <v>2556</v>
      </c>
      <c r="B17" s="83"/>
      <c r="C17" s="94">
        <v>3636595.33</v>
      </c>
      <c r="E17" s="95">
        <v>9963.27</v>
      </c>
      <c r="F17" s="87"/>
    </row>
    <row r="18" spans="1:12" x14ac:dyDescent="0.3">
      <c r="A18" s="82">
        <v>2557</v>
      </c>
      <c r="B18" s="83"/>
      <c r="C18" s="94">
        <v>3628028.49</v>
      </c>
      <c r="E18" s="95">
        <v>9939.7999999999993</v>
      </c>
      <c r="F18" s="87"/>
    </row>
    <row r="19" spans="1:12" x14ac:dyDescent="0.3">
      <c r="A19" s="82">
        <v>2558</v>
      </c>
      <c r="B19" s="83"/>
      <c r="C19" s="94">
        <v>3710896.71</v>
      </c>
      <c r="E19" s="95">
        <v>10166.84</v>
      </c>
      <c r="F19" s="87"/>
    </row>
    <row r="20" spans="1:12" x14ac:dyDescent="0.3">
      <c r="A20" s="82">
        <v>2559</v>
      </c>
      <c r="B20" s="83"/>
      <c r="C20" s="94">
        <v>3707659.85</v>
      </c>
      <c r="E20" s="95">
        <v>10130.219999999999</v>
      </c>
      <c r="F20" s="87"/>
    </row>
    <row r="21" spans="1:12" x14ac:dyDescent="0.3">
      <c r="A21" s="82">
        <v>2560</v>
      </c>
      <c r="B21" s="83"/>
      <c r="C21" s="94">
        <v>3842326.77</v>
      </c>
      <c r="D21" s="96"/>
      <c r="E21" s="95">
        <v>10526.92</v>
      </c>
      <c r="F21" s="87"/>
    </row>
    <row r="22" spans="1:12" x14ac:dyDescent="0.3">
      <c r="A22" s="82">
        <v>2561</v>
      </c>
      <c r="B22" s="83"/>
      <c r="C22" s="94">
        <v>3907625.9</v>
      </c>
      <c r="E22" s="95">
        <v>10705.82</v>
      </c>
      <c r="F22" s="87"/>
    </row>
    <row r="23" spans="1:12" x14ac:dyDescent="0.3">
      <c r="A23" s="82">
        <v>2562</v>
      </c>
      <c r="B23" s="83"/>
      <c r="C23" s="97">
        <v>3856033.78</v>
      </c>
      <c r="E23" s="95">
        <v>10564.48</v>
      </c>
      <c r="F23" s="87"/>
      <c r="L23" s="98"/>
    </row>
    <row r="24" spans="1:12" x14ac:dyDescent="0.3">
      <c r="A24" s="82">
        <v>2563</v>
      </c>
      <c r="B24" s="83"/>
      <c r="C24" s="94">
        <v>3484250.43</v>
      </c>
      <c r="E24" s="95">
        <v>9519.81</v>
      </c>
      <c r="F24" s="87"/>
      <c r="L24" s="98"/>
    </row>
    <row r="25" spans="1:12" x14ac:dyDescent="0.3">
      <c r="A25" s="82">
        <v>2564</v>
      </c>
      <c r="C25" s="94">
        <v>3166276.27</v>
      </c>
      <c r="E25" s="95">
        <v>8674.73</v>
      </c>
      <c r="F25" s="87"/>
      <c r="L25" s="98"/>
    </row>
    <row r="26" spans="1:12" x14ac:dyDescent="0.3">
      <c r="A26" s="82">
        <v>2565</v>
      </c>
      <c r="C26" s="94">
        <v>3277468.7300000004</v>
      </c>
      <c r="E26" s="95">
        <v>8979.3663835616462</v>
      </c>
      <c r="F26" s="87"/>
      <c r="L26" s="98"/>
    </row>
    <row r="27" spans="1:12" x14ac:dyDescent="0.3">
      <c r="A27" s="99">
        <v>2566</v>
      </c>
      <c r="B27" s="100"/>
      <c r="C27" s="101">
        <v>3202919.18</v>
      </c>
      <c r="D27" s="102"/>
      <c r="E27" s="103">
        <v>8775.121041095892</v>
      </c>
      <c r="F27" s="104"/>
      <c r="L27" s="98"/>
    </row>
    <row r="28" spans="1:12" ht="4.5" customHeight="1" x14ac:dyDescent="0.3">
      <c r="C28" s="94"/>
      <c r="E28" s="105"/>
    </row>
    <row r="29" spans="1:12" x14ac:dyDescent="0.3">
      <c r="A29" s="183" t="s">
        <v>184</v>
      </c>
      <c r="B29" s="183"/>
      <c r="C29" s="183"/>
      <c r="D29" s="183"/>
      <c r="E29" s="183"/>
      <c r="F29" s="183"/>
    </row>
    <row r="30" spans="1:12" x14ac:dyDescent="0.3">
      <c r="A30" s="184"/>
      <c r="B30" s="184"/>
      <c r="C30" s="184"/>
      <c r="D30" s="184"/>
      <c r="E30" s="184"/>
      <c r="F30" s="184"/>
      <c r="H30" s="106"/>
      <c r="I30" s="106"/>
      <c r="J30" s="106"/>
      <c r="K30" s="106"/>
      <c r="L30" s="106"/>
    </row>
    <row r="31" spans="1:12" x14ac:dyDescent="0.3">
      <c r="A31" s="184"/>
      <c r="B31" s="184"/>
      <c r="C31" s="184"/>
      <c r="D31" s="184"/>
      <c r="E31" s="184"/>
      <c r="F31" s="184"/>
      <c r="H31" s="106"/>
      <c r="I31" s="106"/>
      <c r="J31" s="106"/>
      <c r="K31" s="106"/>
      <c r="L31" s="106"/>
    </row>
    <row r="32" spans="1:12" x14ac:dyDescent="0.3">
      <c r="H32" s="106"/>
      <c r="I32" s="106"/>
      <c r="J32" s="106"/>
      <c r="K32" s="106"/>
      <c r="L32" s="106"/>
    </row>
    <row r="33" spans="8:13" x14ac:dyDescent="0.3">
      <c r="H33" s="106"/>
      <c r="I33" s="106"/>
      <c r="J33" s="106"/>
      <c r="K33" s="106"/>
      <c r="L33" s="106"/>
    </row>
    <row r="34" spans="8:13" x14ac:dyDescent="0.3">
      <c r="H34" s="106"/>
      <c r="I34" s="106"/>
      <c r="J34" s="106"/>
      <c r="K34" s="106"/>
      <c r="L34" s="106"/>
    </row>
    <row r="35" spans="8:13" x14ac:dyDescent="0.3">
      <c r="H35" s="106"/>
      <c r="I35" s="106"/>
      <c r="J35" s="106"/>
      <c r="K35" s="106"/>
      <c r="L35" s="106"/>
    </row>
    <row r="36" spans="8:13" x14ac:dyDescent="0.3">
      <c r="H36" s="106"/>
      <c r="I36" s="106"/>
      <c r="J36" s="106"/>
      <c r="K36" s="106"/>
      <c r="L36" s="106"/>
    </row>
    <row r="37" spans="8:13" x14ac:dyDescent="0.3">
      <c r="H37" s="106"/>
      <c r="I37" s="106"/>
      <c r="J37" s="106"/>
      <c r="K37" s="106"/>
      <c r="L37" s="106"/>
    </row>
    <row r="38" spans="8:13" x14ac:dyDescent="0.3">
      <c r="H38" s="106"/>
      <c r="I38" s="106"/>
      <c r="J38" s="106"/>
      <c r="K38" s="106"/>
      <c r="L38" s="106"/>
    </row>
    <row r="39" spans="8:13" x14ac:dyDescent="0.3">
      <c r="H39" s="106"/>
      <c r="I39" s="106"/>
      <c r="J39" s="106"/>
      <c r="K39" s="106"/>
      <c r="L39" s="106"/>
    </row>
    <row r="40" spans="8:13" x14ac:dyDescent="0.3">
      <c r="H40" s="106"/>
      <c r="I40" s="106"/>
      <c r="J40" s="106"/>
      <c r="K40" s="106"/>
      <c r="L40" s="106"/>
    </row>
    <row r="41" spans="8:13" x14ac:dyDescent="0.3">
      <c r="H41" s="106"/>
      <c r="I41" s="106"/>
      <c r="J41" s="106"/>
      <c r="K41" s="106"/>
      <c r="L41" s="106"/>
    </row>
    <row r="42" spans="8:13" x14ac:dyDescent="0.3">
      <c r="H42" s="106"/>
      <c r="I42" s="106"/>
      <c r="J42" s="106"/>
      <c r="K42" s="106"/>
      <c r="L42" s="106"/>
    </row>
    <row r="43" spans="8:13" x14ac:dyDescent="0.3">
      <c r="H43" s="106"/>
      <c r="I43" s="106"/>
      <c r="J43" s="106"/>
      <c r="K43" s="106"/>
      <c r="L43" s="106"/>
    </row>
    <row r="44" spans="8:13" x14ac:dyDescent="0.3">
      <c r="H44" s="106"/>
      <c r="I44" s="106"/>
      <c r="J44" s="106"/>
      <c r="K44" s="106"/>
      <c r="L44" s="106"/>
    </row>
    <row r="45" spans="8:13" x14ac:dyDescent="0.3">
      <c r="H45" s="106"/>
      <c r="I45" s="106"/>
      <c r="J45" s="106"/>
      <c r="K45" s="106"/>
      <c r="L45" s="106"/>
      <c r="M45" s="106"/>
    </row>
    <row r="46" spans="8:13" x14ac:dyDescent="0.3">
      <c r="H46" s="106"/>
      <c r="I46" s="106"/>
      <c r="J46" s="106"/>
      <c r="K46" s="106"/>
      <c r="L46" s="106"/>
      <c r="M46" s="106"/>
    </row>
    <row r="47" spans="8:13" x14ac:dyDescent="0.3">
      <c r="J47" s="106"/>
      <c r="K47" s="106"/>
      <c r="L47" s="106"/>
      <c r="M47" s="106"/>
    </row>
    <row r="49" spans="3:3" x14ac:dyDescent="0.3">
      <c r="C49" s="107"/>
    </row>
  </sheetData>
  <mergeCells count="4">
    <mergeCell ref="A1:F1"/>
    <mergeCell ref="A29:F29"/>
    <mergeCell ref="A30:F30"/>
    <mergeCell ref="A31:F31"/>
  </mergeCells>
  <printOptions horizontalCentered="1"/>
  <pageMargins left="0.78740157480314965" right="0.59055118110236215" top="0.98425196850393704" bottom="0.5905511811023621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B801C-2D4E-44B6-909C-4522A483F067}">
  <dimension ref="A1:L56"/>
  <sheetViews>
    <sheetView showGridLines="0" view="pageBreakPreview" zoomScaleSheetLayoutView="100" workbookViewId="0">
      <selection sqref="A1:L1"/>
    </sheetView>
  </sheetViews>
  <sheetFormatPr defaultColWidth="9.625" defaultRowHeight="18.75" x14ac:dyDescent="0.3"/>
  <cols>
    <col min="1" max="1" width="4.625" style="136" bestFit="1" customWidth="1"/>
    <col min="2" max="2" width="1" style="136" customWidth="1"/>
    <col min="3" max="3" width="13.125" style="136" customWidth="1"/>
    <col min="4" max="4" width="1" style="136" customWidth="1"/>
    <col min="5" max="5" width="12.875" style="136" customWidth="1"/>
    <col min="6" max="6" width="2.375" style="136" customWidth="1"/>
    <col min="7" max="7" width="12.875" style="136" customWidth="1"/>
    <col min="8" max="8" width="2.375" style="136" customWidth="1"/>
    <col min="9" max="9" width="12.875" style="136" customWidth="1"/>
    <col min="10" max="10" width="2.375" style="136" customWidth="1"/>
    <col min="11" max="11" width="12.875" style="136" customWidth="1"/>
    <col min="12" max="12" width="2.375" style="136" customWidth="1"/>
    <col min="13" max="16384" width="9.625" style="136"/>
  </cols>
  <sheetData>
    <row r="1" spans="1:12" s="109" customFormat="1" ht="19.5" customHeight="1" x14ac:dyDescent="0.3">
      <c r="A1" s="222" t="s">
        <v>269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s="109" customFormat="1" ht="16.5" customHeight="1" x14ac:dyDescent="0.3">
      <c r="A2" s="189" t="s">
        <v>186</v>
      </c>
      <c r="B2" s="110"/>
      <c r="C2" s="191" t="s">
        <v>187</v>
      </c>
      <c r="D2" s="111"/>
      <c r="E2" s="193">
        <v>2565</v>
      </c>
      <c r="F2" s="194"/>
      <c r="G2" s="194"/>
      <c r="H2" s="195"/>
      <c r="I2" s="193">
        <v>2566</v>
      </c>
      <c r="J2" s="194"/>
      <c r="K2" s="194"/>
      <c r="L2" s="195"/>
    </row>
    <row r="3" spans="1:12" s="114" customFormat="1" ht="36.75" customHeight="1" x14ac:dyDescent="0.3">
      <c r="A3" s="190"/>
      <c r="B3" s="112"/>
      <c r="C3" s="192"/>
      <c r="D3" s="113"/>
      <c r="E3" s="196" t="s">
        <v>188</v>
      </c>
      <c r="F3" s="197"/>
      <c r="G3" s="198" t="s">
        <v>189</v>
      </c>
      <c r="H3" s="199"/>
      <c r="I3" s="196" t="s">
        <v>188</v>
      </c>
      <c r="J3" s="197"/>
      <c r="K3" s="198" t="s">
        <v>189</v>
      </c>
      <c r="L3" s="199"/>
    </row>
    <row r="4" spans="1:12" s="122" customFormat="1" ht="15" customHeight="1" x14ac:dyDescent="0.3">
      <c r="A4" s="115">
        <v>1</v>
      </c>
      <c r="B4" s="116"/>
      <c r="C4" s="117" t="s">
        <v>52</v>
      </c>
      <c r="D4" s="118"/>
      <c r="E4" s="119">
        <v>89550.68</v>
      </c>
      <c r="F4" s="120"/>
      <c r="G4" s="119">
        <f>E4/365</f>
        <v>245.34432876712327</v>
      </c>
      <c r="H4" s="121"/>
      <c r="I4" s="119">
        <v>96264.39</v>
      </c>
      <c r="J4" s="120"/>
      <c r="K4" s="119">
        <f>I4/365</f>
        <v>263.73805479452056</v>
      </c>
      <c r="L4" s="121"/>
    </row>
    <row r="5" spans="1:12" s="122" customFormat="1" ht="15" customHeight="1" x14ac:dyDescent="0.3">
      <c r="A5" s="123">
        <v>2</v>
      </c>
      <c r="B5" s="116"/>
      <c r="C5" s="117" t="s">
        <v>76</v>
      </c>
      <c r="D5" s="118"/>
      <c r="E5" s="119">
        <v>37611.839999999997</v>
      </c>
      <c r="F5" s="120"/>
      <c r="G5" s="119">
        <f t="shared" ref="G5:G54" si="0">E5/365</f>
        <v>103.04613698630136</v>
      </c>
      <c r="H5" s="121"/>
      <c r="I5" s="119">
        <v>39753.279999999999</v>
      </c>
      <c r="J5" s="120"/>
      <c r="K5" s="119">
        <f t="shared" ref="K5:K54" si="1">I5/365</f>
        <v>108.91309589041096</v>
      </c>
      <c r="L5" s="121"/>
    </row>
    <row r="6" spans="1:12" s="122" customFormat="1" ht="15" customHeight="1" x14ac:dyDescent="0.3">
      <c r="A6" s="123">
        <v>3</v>
      </c>
      <c r="B6" s="116"/>
      <c r="C6" s="117" t="s">
        <v>73</v>
      </c>
      <c r="D6" s="118"/>
      <c r="E6" s="119">
        <v>76945.460000000006</v>
      </c>
      <c r="F6" s="120"/>
      <c r="G6" s="119">
        <f t="shared" si="0"/>
        <v>210.8094794520548</v>
      </c>
      <c r="H6" s="121"/>
      <c r="I6" s="119">
        <v>76633.89</v>
      </c>
      <c r="J6" s="120"/>
      <c r="K6" s="119">
        <f t="shared" si="1"/>
        <v>209.95586301369863</v>
      </c>
      <c r="L6" s="121"/>
    </row>
    <row r="7" spans="1:12" s="122" customFormat="1" ht="15" customHeight="1" x14ac:dyDescent="0.3">
      <c r="A7" s="123">
        <v>4</v>
      </c>
      <c r="B7" s="116"/>
      <c r="C7" s="117" t="s">
        <v>71</v>
      </c>
      <c r="D7" s="118"/>
      <c r="E7" s="119">
        <v>48041.01</v>
      </c>
      <c r="F7" s="120"/>
      <c r="G7" s="119">
        <f t="shared" si="0"/>
        <v>131.61920547945206</v>
      </c>
      <c r="H7" s="121"/>
      <c r="I7" s="119">
        <v>46877.85</v>
      </c>
      <c r="J7" s="120"/>
      <c r="K7" s="119">
        <f t="shared" si="1"/>
        <v>128.43246575342465</v>
      </c>
      <c r="L7" s="121"/>
    </row>
    <row r="8" spans="1:12" s="122" customFormat="1" ht="15" customHeight="1" x14ac:dyDescent="0.3">
      <c r="A8" s="123">
        <v>5</v>
      </c>
      <c r="B8" s="116"/>
      <c r="C8" s="117" t="s">
        <v>59</v>
      </c>
      <c r="D8" s="118"/>
      <c r="E8" s="119">
        <v>111870.62</v>
      </c>
      <c r="F8" s="120"/>
      <c r="G8" s="119">
        <f t="shared" si="0"/>
        <v>306.49484931506851</v>
      </c>
      <c r="H8" s="121"/>
      <c r="I8" s="119">
        <v>116993.97</v>
      </c>
      <c r="J8" s="120"/>
      <c r="K8" s="119">
        <f t="shared" si="1"/>
        <v>320.53142465753427</v>
      </c>
      <c r="L8" s="121"/>
    </row>
    <row r="9" spans="1:12" s="122" customFormat="1" ht="15" customHeight="1" x14ac:dyDescent="0.3">
      <c r="A9" s="123">
        <v>6</v>
      </c>
      <c r="B9" s="116"/>
      <c r="C9" s="117" t="s">
        <v>81</v>
      </c>
      <c r="D9" s="118"/>
      <c r="E9" s="119">
        <v>66799.95</v>
      </c>
      <c r="F9" s="120"/>
      <c r="G9" s="119">
        <f t="shared" si="0"/>
        <v>183.0135616438356</v>
      </c>
      <c r="H9" s="121"/>
      <c r="I9" s="119">
        <v>60493.85</v>
      </c>
      <c r="J9" s="120"/>
      <c r="K9" s="119">
        <f t="shared" si="1"/>
        <v>165.73657534246576</v>
      </c>
      <c r="L9" s="121"/>
    </row>
    <row r="10" spans="1:12" s="122" customFormat="1" ht="15" customHeight="1" x14ac:dyDescent="0.3">
      <c r="A10" s="123">
        <v>7</v>
      </c>
      <c r="B10" s="116"/>
      <c r="C10" s="117" t="s">
        <v>58</v>
      </c>
      <c r="D10" s="118"/>
      <c r="E10" s="119">
        <v>59767.1</v>
      </c>
      <c r="F10" s="120"/>
      <c r="G10" s="119">
        <f t="shared" si="0"/>
        <v>163.74547945205478</v>
      </c>
      <c r="H10" s="121"/>
      <c r="I10" s="119">
        <v>60403.78</v>
      </c>
      <c r="J10" s="120"/>
      <c r="K10" s="119">
        <f t="shared" si="1"/>
        <v>165.48980821917809</v>
      </c>
      <c r="L10" s="121"/>
    </row>
    <row r="11" spans="1:12" s="122" customFormat="1" ht="15" customHeight="1" x14ac:dyDescent="0.3">
      <c r="A11" s="123">
        <v>8</v>
      </c>
      <c r="B11" s="116"/>
      <c r="C11" s="117" t="s">
        <v>43</v>
      </c>
      <c r="D11" s="118"/>
      <c r="E11" s="119">
        <v>78465.289999999994</v>
      </c>
      <c r="F11" s="120"/>
      <c r="G11" s="119">
        <f t="shared" si="0"/>
        <v>214.97339726027394</v>
      </c>
      <c r="H11" s="121"/>
      <c r="I11" s="119">
        <v>75485.570000000007</v>
      </c>
      <c r="J11" s="120"/>
      <c r="K11" s="119">
        <f t="shared" si="1"/>
        <v>206.80978082191783</v>
      </c>
      <c r="L11" s="121"/>
    </row>
    <row r="12" spans="1:12" s="122" customFormat="1" ht="15" customHeight="1" x14ac:dyDescent="0.3">
      <c r="A12" s="123">
        <v>9</v>
      </c>
      <c r="B12" s="116"/>
      <c r="C12" s="117" t="s">
        <v>39</v>
      </c>
      <c r="D12" s="118"/>
      <c r="E12" s="119">
        <v>42690.87</v>
      </c>
      <c r="F12" s="120"/>
      <c r="G12" s="119">
        <f t="shared" si="0"/>
        <v>116.96128767123288</v>
      </c>
      <c r="H12" s="121"/>
      <c r="I12" s="119">
        <v>41149.67</v>
      </c>
      <c r="J12" s="120"/>
      <c r="K12" s="119">
        <f t="shared" si="1"/>
        <v>112.73882191780821</v>
      </c>
      <c r="L12" s="121"/>
    </row>
    <row r="13" spans="1:12" s="122" customFormat="1" ht="15" customHeight="1" x14ac:dyDescent="0.3">
      <c r="A13" s="123">
        <v>10</v>
      </c>
      <c r="B13" s="116"/>
      <c r="C13" s="117" t="s">
        <v>79</v>
      </c>
      <c r="D13" s="118"/>
      <c r="E13" s="119">
        <v>51296.99</v>
      </c>
      <c r="F13" s="120"/>
      <c r="G13" s="119">
        <f t="shared" si="0"/>
        <v>140.53969863013697</v>
      </c>
      <c r="H13" s="121"/>
      <c r="I13" s="119">
        <v>51670.85</v>
      </c>
      <c r="J13" s="120"/>
      <c r="K13" s="119">
        <f t="shared" si="1"/>
        <v>141.56397260273971</v>
      </c>
      <c r="L13" s="121"/>
    </row>
    <row r="14" spans="1:12" s="122" customFormat="1" ht="15" customHeight="1" x14ac:dyDescent="0.3">
      <c r="A14" s="123">
        <v>11</v>
      </c>
      <c r="B14" s="116"/>
      <c r="C14" s="117" t="s">
        <v>82</v>
      </c>
      <c r="D14" s="118"/>
      <c r="E14" s="119">
        <v>43651.05</v>
      </c>
      <c r="F14" s="120"/>
      <c r="G14" s="119">
        <f t="shared" si="0"/>
        <v>119.59191780821918</v>
      </c>
      <c r="H14" s="121"/>
      <c r="I14" s="119">
        <v>42945.89</v>
      </c>
      <c r="J14" s="120"/>
      <c r="K14" s="119">
        <f t="shared" si="1"/>
        <v>117.65997260273973</v>
      </c>
      <c r="L14" s="121"/>
    </row>
    <row r="15" spans="1:12" s="122" customFormat="1" ht="15" customHeight="1" x14ac:dyDescent="0.3">
      <c r="A15" s="123">
        <v>12</v>
      </c>
      <c r="B15" s="116"/>
      <c r="C15" s="117" t="s">
        <v>89</v>
      </c>
      <c r="D15" s="118"/>
      <c r="E15" s="119">
        <v>49554.82</v>
      </c>
      <c r="F15" s="120"/>
      <c r="G15" s="119">
        <f t="shared" si="0"/>
        <v>135.76663013698629</v>
      </c>
      <c r="H15" s="121"/>
      <c r="I15" s="119">
        <v>47234.55</v>
      </c>
      <c r="J15" s="120"/>
      <c r="K15" s="119">
        <f t="shared" si="1"/>
        <v>129.40972602739726</v>
      </c>
      <c r="L15" s="121"/>
    </row>
    <row r="16" spans="1:12" s="122" customFormat="1" ht="15" customHeight="1" x14ac:dyDescent="0.3">
      <c r="A16" s="123">
        <v>13</v>
      </c>
      <c r="B16" s="116"/>
      <c r="C16" s="117" t="s">
        <v>75</v>
      </c>
      <c r="D16" s="118"/>
      <c r="E16" s="119">
        <v>47191.68</v>
      </c>
      <c r="F16" s="120"/>
      <c r="G16" s="119">
        <f t="shared" si="0"/>
        <v>129.29227397260274</v>
      </c>
      <c r="H16" s="121"/>
      <c r="I16" s="119">
        <v>46055.199999999997</v>
      </c>
      <c r="J16" s="120"/>
      <c r="K16" s="119">
        <f t="shared" si="1"/>
        <v>126.1786301369863</v>
      </c>
      <c r="L16" s="121"/>
    </row>
    <row r="17" spans="1:12" s="122" customFormat="1" ht="15" customHeight="1" x14ac:dyDescent="0.3">
      <c r="A17" s="123">
        <v>14</v>
      </c>
      <c r="B17" s="116"/>
      <c r="C17" s="117" t="s">
        <v>78</v>
      </c>
      <c r="D17" s="118"/>
      <c r="E17" s="119">
        <v>53735.79</v>
      </c>
      <c r="F17" s="120"/>
      <c r="G17" s="119">
        <f t="shared" si="0"/>
        <v>147.22134246575342</v>
      </c>
      <c r="H17" s="121"/>
      <c r="I17" s="119">
        <v>53551.25</v>
      </c>
      <c r="J17" s="120"/>
      <c r="K17" s="119">
        <f t="shared" si="1"/>
        <v>146.71575342465752</v>
      </c>
      <c r="L17" s="121"/>
    </row>
    <row r="18" spans="1:12" s="122" customFormat="1" ht="15" customHeight="1" x14ac:dyDescent="0.3">
      <c r="A18" s="123">
        <v>15</v>
      </c>
      <c r="B18" s="116"/>
      <c r="C18" s="117" t="s">
        <v>77</v>
      </c>
      <c r="D18" s="118"/>
      <c r="E18" s="119">
        <v>26307.45</v>
      </c>
      <c r="F18" s="120"/>
      <c r="G18" s="119">
        <f t="shared" si="0"/>
        <v>72.075205479452052</v>
      </c>
      <c r="H18" s="121"/>
      <c r="I18" s="119">
        <v>24590.39</v>
      </c>
      <c r="J18" s="120"/>
      <c r="K18" s="119">
        <f t="shared" si="1"/>
        <v>67.370931506849317</v>
      </c>
      <c r="L18" s="121"/>
    </row>
    <row r="19" spans="1:12" s="122" customFormat="1" ht="15" customHeight="1" x14ac:dyDescent="0.3">
      <c r="A19" s="123">
        <v>16</v>
      </c>
      <c r="B19" s="116"/>
      <c r="C19" s="117" t="s">
        <v>65</v>
      </c>
      <c r="D19" s="118"/>
      <c r="E19" s="119">
        <v>107788.77</v>
      </c>
      <c r="F19" s="120"/>
      <c r="G19" s="119">
        <f t="shared" si="0"/>
        <v>295.31169863013702</v>
      </c>
      <c r="H19" s="121"/>
      <c r="I19" s="119">
        <v>97635.17</v>
      </c>
      <c r="J19" s="120"/>
      <c r="K19" s="119">
        <f t="shared" si="1"/>
        <v>267.49361643835618</v>
      </c>
      <c r="L19" s="121"/>
    </row>
    <row r="20" spans="1:12" s="122" customFormat="1" ht="15" customHeight="1" x14ac:dyDescent="0.3">
      <c r="A20" s="123">
        <v>17</v>
      </c>
      <c r="B20" s="116"/>
      <c r="C20" s="117" t="s">
        <v>86</v>
      </c>
      <c r="D20" s="118"/>
      <c r="E20" s="119">
        <v>110975.4</v>
      </c>
      <c r="F20" s="120"/>
      <c r="G20" s="119">
        <f t="shared" si="0"/>
        <v>304.0421917808219</v>
      </c>
      <c r="H20" s="121"/>
      <c r="I20" s="119">
        <v>106424.38</v>
      </c>
      <c r="J20" s="120"/>
      <c r="K20" s="119">
        <f t="shared" si="1"/>
        <v>291.57364383561645</v>
      </c>
      <c r="L20" s="121"/>
    </row>
    <row r="21" spans="1:12" s="122" customFormat="1" ht="15" customHeight="1" x14ac:dyDescent="0.3">
      <c r="A21" s="123">
        <v>18</v>
      </c>
      <c r="B21" s="116"/>
      <c r="C21" s="117" t="s">
        <v>57</v>
      </c>
      <c r="D21" s="118"/>
      <c r="E21" s="119">
        <v>89584.17</v>
      </c>
      <c r="F21" s="120"/>
      <c r="G21" s="119">
        <f t="shared" si="0"/>
        <v>245.43608219178083</v>
      </c>
      <c r="H21" s="121"/>
      <c r="I21" s="119">
        <v>89100.65</v>
      </c>
      <c r="J21" s="120"/>
      <c r="K21" s="119">
        <f t="shared" si="1"/>
        <v>244.11136986301369</v>
      </c>
      <c r="L21" s="121"/>
    </row>
    <row r="22" spans="1:12" s="122" customFormat="1" ht="15" customHeight="1" x14ac:dyDescent="0.3">
      <c r="A22" s="123">
        <v>19</v>
      </c>
      <c r="B22" s="116"/>
      <c r="C22" s="117" t="s">
        <v>51</v>
      </c>
      <c r="D22" s="118"/>
      <c r="E22" s="119">
        <v>39654.28</v>
      </c>
      <c r="F22" s="120"/>
      <c r="G22" s="119">
        <f t="shared" si="0"/>
        <v>108.64186301369863</v>
      </c>
      <c r="H22" s="121"/>
      <c r="I22" s="119">
        <v>40617.93</v>
      </c>
      <c r="J22" s="120"/>
      <c r="K22" s="119">
        <f t="shared" si="1"/>
        <v>111.282</v>
      </c>
      <c r="L22" s="121"/>
    </row>
    <row r="23" spans="1:12" s="122" customFormat="1" ht="15" customHeight="1" x14ac:dyDescent="0.3">
      <c r="A23" s="123">
        <v>20</v>
      </c>
      <c r="B23" s="116"/>
      <c r="C23" s="117" t="s">
        <v>88</v>
      </c>
      <c r="D23" s="118"/>
      <c r="E23" s="119">
        <v>95270.51</v>
      </c>
      <c r="F23" s="120"/>
      <c r="G23" s="119">
        <f t="shared" si="0"/>
        <v>261.01509589041092</v>
      </c>
      <c r="H23" s="121"/>
      <c r="I23" s="119">
        <v>91994.33</v>
      </c>
      <c r="J23" s="120"/>
      <c r="K23" s="119">
        <f t="shared" si="1"/>
        <v>252.03926027397262</v>
      </c>
      <c r="L23" s="121"/>
    </row>
    <row r="24" spans="1:12" s="122" customFormat="1" ht="15" customHeight="1" x14ac:dyDescent="0.3">
      <c r="A24" s="123">
        <v>21</v>
      </c>
      <c r="B24" s="116"/>
      <c r="C24" s="117" t="s">
        <v>61</v>
      </c>
      <c r="D24" s="118"/>
      <c r="E24" s="119">
        <v>51944.31</v>
      </c>
      <c r="F24" s="120"/>
      <c r="G24" s="119">
        <f t="shared" si="0"/>
        <v>142.31317808219177</v>
      </c>
      <c r="H24" s="121"/>
      <c r="I24" s="119">
        <v>50992.62</v>
      </c>
      <c r="J24" s="120"/>
      <c r="K24" s="119">
        <f t="shared" si="1"/>
        <v>139.7058082191781</v>
      </c>
      <c r="L24" s="121"/>
    </row>
    <row r="25" spans="1:12" s="122" customFormat="1" ht="15" customHeight="1" x14ac:dyDescent="0.3">
      <c r="A25" s="123">
        <v>22</v>
      </c>
      <c r="B25" s="116"/>
      <c r="C25" s="117" t="s">
        <v>55</v>
      </c>
      <c r="D25" s="118"/>
      <c r="E25" s="119">
        <v>69090.66</v>
      </c>
      <c r="F25" s="120"/>
      <c r="G25" s="119">
        <f t="shared" si="0"/>
        <v>189.28947945205479</v>
      </c>
      <c r="H25" s="121"/>
      <c r="I25" s="119">
        <v>63050.1</v>
      </c>
      <c r="J25" s="120"/>
      <c r="K25" s="119">
        <f t="shared" si="1"/>
        <v>172.74</v>
      </c>
      <c r="L25" s="121"/>
    </row>
    <row r="26" spans="1:12" s="122" customFormat="1" ht="15" customHeight="1" x14ac:dyDescent="0.3">
      <c r="A26" s="123">
        <v>23</v>
      </c>
      <c r="B26" s="116"/>
      <c r="C26" s="117" t="s">
        <v>90</v>
      </c>
      <c r="D26" s="118"/>
      <c r="E26" s="119">
        <v>72157.440000000002</v>
      </c>
      <c r="F26" s="120"/>
      <c r="G26" s="119">
        <f t="shared" si="0"/>
        <v>197.69161643835616</v>
      </c>
      <c r="H26" s="121"/>
      <c r="I26" s="119">
        <v>68542.53</v>
      </c>
      <c r="J26" s="120"/>
      <c r="K26" s="119">
        <f t="shared" si="1"/>
        <v>187.78775342465752</v>
      </c>
      <c r="L26" s="121"/>
    </row>
    <row r="27" spans="1:12" s="122" customFormat="1" ht="15" customHeight="1" x14ac:dyDescent="0.3">
      <c r="A27" s="123">
        <v>24</v>
      </c>
      <c r="B27" s="116"/>
      <c r="C27" s="117" t="s">
        <v>80</v>
      </c>
      <c r="D27" s="118"/>
      <c r="E27" s="119">
        <v>44986.17</v>
      </c>
      <c r="F27" s="120"/>
      <c r="G27" s="119">
        <f t="shared" si="0"/>
        <v>123.24978082191781</v>
      </c>
      <c r="H27" s="121"/>
      <c r="I27" s="119">
        <v>43843.76</v>
      </c>
      <c r="J27" s="120"/>
      <c r="K27" s="119">
        <f t="shared" si="1"/>
        <v>120.11989041095892</v>
      </c>
      <c r="L27" s="121"/>
    </row>
    <row r="28" spans="1:12" s="122" customFormat="1" ht="15" customHeight="1" x14ac:dyDescent="0.3">
      <c r="A28" s="123">
        <v>25</v>
      </c>
      <c r="B28" s="116"/>
      <c r="C28" s="117" t="s">
        <v>46</v>
      </c>
      <c r="D28" s="118"/>
      <c r="E28" s="119">
        <v>37355.370000000003</v>
      </c>
      <c r="F28" s="120"/>
      <c r="G28" s="119">
        <f t="shared" si="0"/>
        <v>102.34347945205481</v>
      </c>
      <c r="H28" s="121"/>
      <c r="I28" s="119">
        <v>44693.19</v>
      </c>
      <c r="J28" s="120"/>
      <c r="K28" s="119">
        <f t="shared" si="1"/>
        <v>122.44709589041096</v>
      </c>
      <c r="L28" s="121"/>
    </row>
    <row r="29" spans="1:12" s="122" customFormat="1" ht="15" customHeight="1" x14ac:dyDescent="0.3">
      <c r="A29" s="123">
        <v>26</v>
      </c>
      <c r="B29" s="116"/>
      <c r="C29" s="117" t="s">
        <v>69</v>
      </c>
      <c r="D29" s="118"/>
      <c r="E29" s="119">
        <v>66287.94</v>
      </c>
      <c r="F29" s="120"/>
      <c r="G29" s="119">
        <f t="shared" si="0"/>
        <v>181.61079452054796</v>
      </c>
      <c r="H29" s="121"/>
      <c r="I29" s="119">
        <v>62637.29</v>
      </c>
      <c r="J29" s="120"/>
      <c r="K29" s="119">
        <f t="shared" si="1"/>
        <v>171.60901369863015</v>
      </c>
      <c r="L29" s="121"/>
    </row>
    <row r="30" spans="1:12" s="122" customFormat="1" ht="15" customHeight="1" x14ac:dyDescent="0.3">
      <c r="A30" s="123">
        <v>27</v>
      </c>
      <c r="B30" s="116"/>
      <c r="C30" s="117" t="s">
        <v>47</v>
      </c>
      <c r="D30" s="118"/>
      <c r="E30" s="119">
        <v>75549.58</v>
      </c>
      <c r="F30" s="120"/>
      <c r="G30" s="119">
        <f t="shared" si="0"/>
        <v>206.98515068493151</v>
      </c>
      <c r="H30" s="121"/>
      <c r="I30" s="119">
        <v>82041.289999999994</v>
      </c>
      <c r="J30" s="120"/>
      <c r="K30" s="119">
        <f t="shared" si="1"/>
        <v>224.77065753424657</v>
      </c>
      <c r="L30" s="121"/>
    </row>
    <row r="31" spans="1:12" s="122" customFormat="1" ht="15" customHeight="1" x14ac:dyDescent="0.3">
      <c r="A31" s="123">
        <v>28</v>
      </c>
      <c r="B31" s="116"/>
      <c r="C31" s="117" t="s">
        <v>70</v>
      </c>
      <c r="D31" s="118"/>
      <c r="E31" s="119">
        <v>109237.55</v>
      </c>
      <c r="F31" s="120"/>
      <c r="G31" s="119">
        <f t="shared" si="0"/>
        <v>299.28095890410958</v>
      </c>
      <c r="H31" s="121"/>
      <c r="I31" s="119">
        <v>105754.66</v>
      </c>
      <c r="J31" s="120"/>
      <c r="K31" s="119">
        <f t="shared" si="1"/>
        <v>289.73879452054797</v>
      </c>
      <c r="L31" s="121"/>
    </row>
    <row r="32" spans="1:12" s="122" customFormat="1" ht="15" customHeight="1" x14ac:dyDescent="0.3">
      <c r="A32" s="123">
        <v>29</v>
      </c>
      <c r="B32" s="116"/>
      <c r="C32" s="117" t="s">
        <v>36</v>
      </c>
      <c r="D32" s="118"/>
      <c r="E32" s="119">
        <v>21256.04</v>
      </c>
      <c r="F32" s="120"/>
      <c r="G32" s="119">
        <f t="shared" si="0"/>
        <v>58.235726027397263</v>
      </c>
      <c r="H32" s="121"/>
      <c r="I32" s="119">
        <v>22062.19</v>
      </c>
      <c r="J32" s="120"/>
      <c r="K32" s="119">
        <f t="shared" si="1"/>
        <v>60.444356164383557</v>
      </c>
      <c r="L32" s="121"/>
    </row>
    <row r="33" spans="1:12" s="122" customFormat="1" ht="15" customHeight="1" x14ac:dyDescent="0.3">
      <c r="A33" s="123">
        <v>30</v>
      </c>
      <c r="B33" s="116"/>
      <c r="C33" s="117" t="s">
        <v>40</v>
      </c>
      <c r="D33" s="118"/>
      <c r="E33" s="119">
        <v>50824.83</v>
      </c>
      <c r="F33" s="120"/>
      <c r="G33" s="119">
        <f t="shared" si="0"/>
        <v>139.24610958904111</v>
      </c>
      <c r="H33" s="121"/>
      <c r="I33" s="119">
        <v>50167.91</v>
      </c>
      <c r="J33" s="120"/>
      <c r="K33" s="119">
        <f t="shared" si="1"/>
        <v>137.4463287671233</v>
      </c>
      <c r="L33" s="121"/>
    </row>
    <row r="34" spans="1:12" s="122" customFormat="1" ht="15" customHeight="1" x14ac:dyDescent="0.3">
      <c r="A34" s="123">
        <v>31</v>
      </c>
      <c r="B34" s="116"/>
      <c r="C34" s="117" t="s">
        <v>49</v>
      </c>
      <c r="D34" s="118"/>
      <c r="E34" s="119">
        <v>48229.46</v>
      </c>
      <c r="F34" s="120"/>
      <c r="G34" s="119">
        <f t="shared" si="0"/>
        <v>132.13550684931508</v>
      </c>
      <c r="H34" s="121"/>
      <c r="I34" s="119">
        <v>47053.98</v>
      </c>
      <c r="J34" s="120"/>
      <c r="K34" s="119">
        <f t="shared" si="1"/>
        <v>128.91501369863013</v>
      </c>
      <c r="L34" s="121"/>
    </row>
    <row r="35" spans="1:12" s="122" customFormat="1" ht="15" customHeight="1" x14ac:dyDescent="0.3">
      <c r="A35" s="123">
        <v>32</v>
      </c>
      <c r="B35" s="116"/>
      <c r="C35" s="117" t="s">
        <v>35</v>
      </c>
      <c r="D35" s="121"/>
      <c r="E35" s="119">
        <v>45464.67</v>
      </c>
      <c r="F35" s="120"/>
      <c r="G35" s="119">
        <f t="shared" si="0"/>
        <v>124.56073972602739</v>
      </c>
      <c r="H35" s="121"/>
      <c r="I35" s="119">
        <v>48258.29</v>
      </c>
      <c r="J35" s="120"/>
      <c r="K35" s="119">
        <f t="shared" si="1"/>
        <v>132.21449315068494</v>
      </c>
      <c r="L35" s="121"/>
    </row>
    <row r="36" spans="1:12" s="122" customFormat="1" ht="15" customHeight="1" x14ac:dyDescent="0.3">
      <c r="A36" s="123">
        <v>33</v>
      </c>
      <c r="B36" s="116"/>
      <c r="C36" s="117" t="s">
        <v>84</v>
      </c>
      <c r="D36" s="118"/>
      <c r="E36" s="119">
        <v>56616.24</v>
      </c>
      <c r="F36" s="120"/>
      <c r="G36" s="119">
        <f t="shared" si="0"/>
        <v>155.11298630136986</v>
      </c>
      <c r="H36" s="121"/>
      <c r="I36" s="119">
        <v>54788.11</v>
      </c>
      <c r="J36" s="120"/>
      <c r="K36" s="119">
        <f t="shared" si="1"/>
        <v>150.10441095890411</v>
      </c>
      <c r="L36" s="121"/>
    </row>
    <row r="37" spans="1:12" s="122" customFormat="1" ht="15" customHeight="1" x14ac:dyDescent="0.3">
      <c r="A37" s="123">
        <v>34</v>
      </c>
      <c r="B37" s="116"/>
      <c r="C37" s="117" t="s">
        <v>66</v>
      </c>
      <c r="D37" s="118"/>
      <c r="E37" s="119">
        <v>67763.47</v>
      </c>
      <c r="F37" s="120"/>
      <c r="G37" s="119">
        <f t="shared" si="0"/>
        <v>185.65334246575344</v>
      </c>
      <c r="H37" s="121"/>
      <c r="I37" s="119">
        <v>60882.83</v>
      </c>
      <c r="J37" s="120"/>
      <c r="K37" s="119">
        <f t="shared" si="1"/>
        <v>166.80227397260273</v>
      </c>
      <c r="L37" s="121"/>
    </row>
    <row r="38" spans="1:12" s="122" customFormat="1" ht="15" customHeight="1" x14ac:dyDescent="0.3">
      <c r="A38" s="123">
        <v>35</v>
      </c>
      <c r="B38" s="116"/>
      <c r="C38" s="117" t="s">
        <v>48</v>
      </c>
      <c r="D38" s="118"/>
      <c r="E38" s="119">
        <v>55195.8</v>
      </c>
      <c r="F38" s="120"/>
      <c r="G38" s="119">
        <f t="shared" si="0"/>
        <v>151.22136986301371</v>
      </c>
      <c r="H38" s="121"/>
      <c r="I38" s="119">
        <v>53442.2</v>
      </c>
      <c r="J38" s="120"/>
      <c r="K38" s="119">
        <f t="shared" si="1"/>
        <v>146.41698630136986</v>
      </c>
      <c r="L38" s="121"/>
    </row>
    <row r="39" spans="1:12" s="122" customFormat="1" ht="15" customHeight="1" x14ac:dyDescent="0.3">
      <c r="A39" s="123">
        <v>36</v>
      </c>
      <c r="B39" s="116"/>
      <c r="C39" s="117" t="s">
        <v>42</v>
      </c>
      <c r="D39" s="118"/>
      <c r="E39" s="119">
        <v>50138.44</v>
      </c>
      <c r="F39" s="120"/>
      <c r="G39" s="119">
        <f t="shared" si="0"/>
        <v>137.36558904109589</v>
      </c>
      <c r="H39" s="121"/>
      <c r="I39" s="119">
        <v>57167.43</v>
      </c>
      <c r="J39" s="120"/>
      <c r="K39" s="119">
        <f t="shared" si="1"/>
        <v>156.62309589041095</v>
      </c>
      <c r="L39" s="121"/>
    </row>
    <row r="40" spans="1:12" s="122" customFormat="1" ht="15" customHeight="1" x14ac:dyDescent="0.3">
      <c r="A40" s="123">
        <v>37</v>
      </c>
      <c r="B40" s="116"/>
      <c r="C40" s="117" t="s">
        <v>87</v>
      </c>
      <c r="D40" s="118"/>
      <c r="E40" s="119">
        <v>35063.43</v>
      </c>
      <c r="F40" s="120"/>
      <c r="G40" s="119">
        <f t="shared" si="0"/>
        <v>96.064191780821915</v>
      </c>
      <c r="H40" s="121"/>
      <c r="I40" s="119">
        <v>33325.86</v>
      </c>
      <c r="J40" s="120"/>
      <c r="K40" s="119">
        <f t="shared" si="1"/>
        <v>91.303726027397261</v>
      </c>
      <c r="L40" s="121"/>
    </row>
    <row r="41" spans="1:12" s="122" customFormat="1" ht="15" customHeight="1" x14ac:dyDescent="0.3">
      <c r="A41" s="123">
        <v>38</v>
      </c>
      <c r="B41" s="116"/>
      <c r="C41" s="117" t="s">
        <v>67</v>
      </c>
      <c r="D41" s="118"/>
      <c r="E41" s="119">
        <v>105636.51</v>
      </c>
      <c r="F41" s="120"/>
      <c r="G41" s="119">
        <f t="shared" si="0"/>
        <v>289.41509589041095</v>
      </c>
      <c r="H41" s="121"/>
      <c r="I41" s="119">
        <v>100218.13</v>
      </c>
      <c r="J41" s="120"/>
      <c r="K41" s="119">
        <f t="shared" si="1"/>
        <v>274.5702191780822</v>
      </c>
      <c r="L41" s="121"/>
    </row>
    <row r="42" spans="1:12" s="122" customFormat="1" ht="15" customHeight="1" x14ac:dyDescent="0.3">
      <c r="A42" s="123">
        <v>39</v>
      </c>
      <c r="B42" s="116"/>
      <c r="C42" s="117" t="s">
        <v>60</v>
      </c>
      <c r="D42" s="118"/>
      <c r="E42" s="119">
        <v>68616.91</v>
      </c>
      <c r="F42" s="120"/>
      <c r="G42" s="119">
        <f t="shared" si="0"/>
        <v>187.99153424657536</v>
      </c>
      <c r="H42" s="121"/>
      <c r="I42" s="119">
        <v>67013.7</v>
      </c>
      <c r="J42" s="120"/>
      <c r="K42" s="119">
        <f t="shared" si="1"/>
        <v>183.59917808219177</v>
      </c>
      <c r="L42" s="121"/>
    </row>
    <row r="43" spans="1:12" s="122" customFormat="1" ht="15" customHeight="1" x14ac:dyDescent="0.3">
      <c r="A43" s="123">
        <v>40</v>
      </c>
      <c r="B43" s="116"/>
      <c r="C43" s="117" t="s">
        <v>44</v>
      </c>
      <c r="D43" s="118"/>
      <c r="E43" s="119">
        <v>71685.58</v>
      </c>
      <c r="F43" s="120"/>
      <c r="G43" s="119">
        <f t="shared" si="0"/>
        <v>196.3988493150685</v>
      </c>
      <c r="H43" s="121"/>
      <c r="I43" s="119">
        <v>69258.19</v>
      </c>
      <c r="J43" s="120"/>
      <c r="K43" s="119">
        <f t="shared" si="1"/>
        <v>189.74846575342465</v>
      </c>
      <c r="L43" s="121"/>
    </row>
    <row r="44" spans="1:12" s="122" customFormat="1" ht="15" customHeight="1" x14ac:dyDescent="0.3">
      <c r="A44" s="123">
        <v>41</v>
      </c>
      <c r="B44" s="116"/>
      <c r="C44" s="117" t="s">
        <v>54</v>
      </c>
      <c r="D44" s="118"/>
      <c r="E44" s="119">
        <v>87781.5</v>
      </c>
      <c r="F44" s="120"/>
      <c r="G44" s="119">
        <f t="shared" si="0"/>
        <v>240.49726027397261</v>
      </c>
      <c r="H44" s="121"/>
      <c r="I44" s="119">
        <v>95101.75</v>
      </c>
      <c r="J44" s="120"/>
      <c r="K44" s="119">
        <f t="shared" si="1"/>
        <v>260.55273972602743</v>
      </c>
      <c r="L44" s="121"/>
    </row>
    <row r="45" spans="1:12" s="122" customFormat="1" ht="15" customHeight="1" x14ac:dyDescent="0.3">
      <c r="A45" s="123">
        <v>42</v>
      </c>
      <c r="B45" s="116"/>
      <c r="C45" s="117" t="s">
        <v>53</v>
      </c>
      <c r="D45" s="118"/>
      <c r="E45" s="119">
        <v>81478.490000000005</v>
      </c>
      <c r="F45" s="120"/>
      <c r="G45" s="119">
        <f t="shared" si="0"/>
        <v>223.22873972602741</v>
      </c>
      <c r="H45" s="121"/>
      <c r="I45" s="119">
        <v>79905.039999999994</v>
      </c>
      <c r="J45" s="120"/>
      <c r="K45" s="119">
        <f t="shared" si="1"/>
        <v>218.91791780821916</v>
      </c>
      <c r="L45" s="121"/>
    </row>
    <row r="46" spans="1:12" s="122" customFormat="1" ht="15" customHeight="1" x14ac:dyDescent="0.3">
      <c r="A46" s="123">
        <v>43</v>
      </c>
      <c r="B46" s="116"/>
      <c r="C46" s="117" t="s">
        <v>72</v>
      </c>
      <c r="D46" s="118"/>
      <c r="E46" s="119">
        <v>46617.599999999999</v>
      </c>
      <c r="F46" s="120"/>
      <c r="G46" s="119">
        <f t="shared" si="0"/>
        <v>127.71945205479452</v>
      </c>
      <c r="H46" s="121"/>
      <c r="I46" s="119">
        <v>42205.46</v>
      </c>
      <c r="J46" s="120"/>
      <c r="K46" s="119">
        <f t="shared" si="1"/>
        <v>115.63139726027397</v>
      </c>
      <c r="L46" s="121"/>
    </row>
    <row r="47" spans="1:12" s="122" customFormat="1" ht="15" customHeight="1" x14ac:dyDescent="0.3">
      <c r="A47" s="123">
        <v>44</v>
      </c>
      <c r="B47" s="116"/>
      <c r="C47" s="117" t="s">
        <v>37</v>
      </c>
      <c r="D47" s="124"/>
      <c r="E47" s="119">
        <v>13715.53</v>
      </c>
      <c r="F47" s="120"/>
      <c r="G47" s="119">
        <f t="shared" si="0"/>
        <v>37.576794520547949</v>
      </c>
      <c r="H47" s="121"/>
      <c r="I47" s="119">
        <v>15394.27</v>
      </c>
      <c r="J47" s="120"/>
      <c r="K47" s="119">
        <f t="shared" si="1"/>
        <v>42.176082191780822</v>
      </c>
      <c r="L47" s="121"/>
    </row>
    <row r="48" spans="1:12" s="122" customFormat="1" ht="15" customHeight="1" x14ac:dyDescent="0.3">
      <c r="A48" s="123">
        <v>45</v>
      </c>
      <c r="B48" s="116"/>
      <c r="C48" s="117" t="s">
        <v>50</v>
      </c>
      <c r="D48" s="118"/>
      <c r="E48" s="119">
        <v>45071.71</v>
      </c>
      <c r="F48" s="120"/>
      <c r="G48" s="119">
        <f t="shared" si="0"/>
        <v>123.48413698630137</v>
      </c>
      <c r="H48" s="121"/>
      <c r="I48" s="119">
        <v>47820.09</v>
      </c>
      <c r="J48" s="120"/>
      <c r="K48" s="119">
        <f t="shared" si="1"/>
        <v>131.01394520547944</v>
      </c>
      <c r="L48" s="121"/>
    </row>
    <row r="49" spans="1:12" s="122" customFormat="1" ht="15" customHeight="1" x14ac:dyDescent="0.3">
      <c r="A49" s="123">
        <v>46</v>
      </c>
      <c r="B49" s="116"/>
      <c r="C49" s="117" t="s">
        <v>63</v>
      </c>
      <c r="D49" s="118"/>
      <c r="E49" s="119">
        <v>76555.42</v>
      </c>
      <c r="F49" s="120"/>
      <c r="G49" s="119">
        <f t="shared" si="0"/>
        <v>209.74087671232877</v>
      </c>
      <c r="H49" s="121"/>
      <c r="I49" s="119">
        <v>73777.16</v>
      </c>
      <c r="J49" s="120"/>
      <c r="K49" s="119">
        <f t="shared" si="1"/>
        <v>202.12920547945205</v>
      </c>
      <c r="L49" s="121"/>
    </row>
    <row r="50" spans="1:12" s="122" customFormat="1" ht="15" customHeight="1" x14ac:dyDescent="0.3">
      <c r="A50" s="123">
        <v>47</v>
      </c>
      <c r="B50" s="116"/>
      <c r="C50" s="117" t="s">
        <v>85</v>
      </c>
      <c r="D50" s="118"/>
      <c r="E50" s="119">
        <v>63474.43</v>
      </c>
      <c r="F50" s="120"/>
      <c r="G50" s="119">
        <f t="shared" si="0"/>
        <v>173.90254794520547</v>
      </c>
      <c r="H50" s="121"/>
      <c r="I50" s="119">
        <v>59015.44</v>
      </c>
      <c r="J50" s="120"/>
      <c r="K50" s="119">
        <f t="shared" si="1"/>
        <v>161.68613698630136</v>
      </c>
      <c r="L50" s="121"/>
    </row>
    <row r="51" spans="1:12" s="122" customFormat="1" x14ac:dyDescent="0.3">
      <c r="A51" s="123">
        <v>48</v>
      </c>
      <c r="B51" s="116"/>
      <c r="C51" s="117" t="s">
        <v>68</v>
      </c>
      <c r="D51" s="118"/>
      <c r="E51" s="119">
        <v>55299.81</v>
      </c>
      <c r="F51" s="120"/>
      <c r="G51" s="119">
        <f t="shared" si="0"/>
        <v>151.50632876712328</v>
      </c>
      <c r="H51" s="121"/>
      <c r="I51" s="119">
        <v>48801.77</v>
      </c>
      <c r="J51" s="120"/>
      <c r="K51" s="119">
        <f t="shared" si="1"/>
        <v>133.70347945205478</v>
      </c>
      <c r="L51" s="121"/>
    </row>
    <row r="52" spans="1:12" s="122" customFormat="1" ht="15" customHeight="1" x14ac:dyDescent="0.3">
      <c r="A52" s="123">
        <v>49</v>
      </c>
      <c r="B52" s="116"/>
      <c r="C52" s="117" t="s">
        <v>62</v>
      </c>
      <c r="D52" s="118"/>
      <c r="E52" s="119">
        <v>52203.46</v>
      </c>
      <c r="F52" s="120"/>
      <c r="G52" s="119">
        <f t="shared" si="0"/>
        <v>143.02317808219178</v>
      </c>
      <c r="H52" s="121"/>
      <c r="I52" s="119">
        <v>51457.19</v>
      </c>
      <c r="J52" s="120"/>
      <c r="K52" s="119">
        <f t="shared" si="1"/>
        <v>140.97860273972603</v>
      </c>
      <c r="L52" s="121"/>
    </row>
    <row r="53" spans="1:12" s="122" customFormat="1" ht="15" customHeight="1" x14ac:dyDescent="0.3">
      <c r="A53" s="123">
        <v>50</v>
      </c>
      <c r="B53" s="116"/>
      <c r="C53" s="117" t="s">
        <v>41</v>
      </c>
      <c r="D53" s="118"/>
      <c r="E53" s="119">
        <v>72800.740000000005</v>
      </c>
      <c r="F53" s="120"/>
      <c r="G53" s="119">
        <f t="shared" si="0"/>
        <v>199.45408219178083</v>
      </c>
      <c r="H53" s="121"/>
      <c r="I53" s="119">
        <v>72902.03</v>
      </c>
      <c r="J53" s="120"/>
      <c r="K53" s="119">
        <f t="shared" si="1"/>
        <v>199.7315890410959</v>
      </c>
      <c r="L53" s="121"/>
    </row>
    <row r="54" spans="1:12" s="131" customFormat="1" ht="15" customHeight="1" x14ac:dyDescent="0.3">
      <c r="A54" s="125">
        <v>51</v>
      </c>
      <c r="B54" s="126"/>
      <c r="C54" s="127" t="s">
        <v>190</v>
      </c>
      <c r="D54" s="118"/>
      <c r="E54" s="128">
        <v>152615.91</v>
      </c>
      <c r="F54" s="129"/>
      <c r="G54" s="119">
        <f t="shared" si="0"/>
        <v>418.12578082191783</v>
      </c>
      <c r="H54" s="130"/>
      <c r="I54" s="128">
        <v>125467.88</v>
      </c>
      <c r="J54" s="129"/>
      <c r="K54" s="119">
        <f t="shared" si="1"/>
        <v>343.7476164383562</v>
      </c>
      <c r="L54" s="130"/>
    </row>
    <row r="55" spans="1:12" s="114" customFormat="1" ht="14.25" customHeight="1" x14ac:dyDescent="0.3">
      <c r="A55" s="185" t="s">
        <v>15</v>
      </c>
      <c r="B55" s="186"/>
      <c r="C55" s="186"/>
      <c r="D55" s="187"/>
      <c r="E55" s="132">
        <f>SUM(E4:E54)</f>
        <v>3277468.7300000004</v>
      </c>
      <c r="F55" s="133"/>
      <c r="G55" s="132">
        <f>SUM(G4:G54)</f>
        <v>8979.3663835616462</v>
      </c>
      <c r="H55" s="134"/>
      <c r="I55" s="132">
        <f>SUM(I4:I54)</f>
        <v>3202919.18</v>
      </c>
      <c r="J55" s="133"/>
      <c r="K55" s="132">
        <f>SUM(K4:K54)</f>
        <v>8775.121041095892</v>
      </c>
      <c r="L55" s="134"/>
    </row>
    <row r="56" spans="1:12" s="135" customFormat="1" x14ac:dyDescent="0.3">
      <c r="A56" s="188" t="s">
        <v>184</v>
      </c>
      <c r="B56" s="188"/>
      <c r="C56" s="188"/>
      <c r="D56" s="188"/>
      <c r="E56" s="188"/>
      <c r="F56" s="188"/>
      <c r="G56" s="188"/>
      <c r="H56" s="188"/>
    </row>
  </sheetData>
  <mergeCells count="11">
    <mergeCell ref="A55:D55"/>
    <mergeCell ref="A56:H56"/>
    <mergeCell ref="A1:L1"/>
    <mergeCell ref="A2:A3"/>
    <mergeCell ref="C2:C3"/>
    <mergeCell ref="E2:H2"/>
    <mergeCell ref="I2:L2"/>
    <mergeCell ref="E3:F3"/>
    <mergeCell ref="G3:H3"/>
    <mergeCell ref="I3:J3"/>
    <mergeCell ref="K3:L3"/>
  </mergeCells>
  <printOptions horizontalCentered="1"/>
  <pageMargins left="0.78740157480314965" right="0.59055118110236215" top="0.98425196850393704" bottom="0.59055118110236215" header="0.31496062992125984" footer="0.31496062992125984"/>
  <pageSetup paperSize="9"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6C52D-F5BB-429B-8AB6-7E812BDD095D}">
  <dimension ref="A1:N69"/>
  <sheetViews>
    <sheetView zoomScaleNormal="100" workbookViewId="0">
      <selection sqref="A1:I1"/>
    </sheetView>
  </sheetViews>
  <sheetFormatPr defaultRowHeight="18.75" x14ac:dyDescent="0.3"/>
  <cols>
    <col min="1" max="1" width="4.625" style="32" bestFit="1" customWidth="1"/>
    <col min="2" max="2" width="14.75" style="30" bestFit="1" customWidth="1"/>
    <col min="3" max="6" width="5.875" style="30" bestFit="1" customWidth="1"/>
    <col min="7" max="7" width="5.875" style="30" customWidth="1"/>
    <col min="8" max="8" width="5.875" style="30" bestFit="1" customWidth="1"/>
    <col min="9" max="9" width="12.375" style="33" bestFit="1" customWidth="1"/>
    <col min="10" max="16384" width="9" style="30"/>
  </cols>
  <sheetData>
    <row r="1" spans="1:14" x14ac:dyDescent="0.3">
      <c r="A1" s="200" t="s">
        <v>270</v>
      </c>
      <c r="B1" s="200"/>
      <c r="C1" s="200"/>
      <c r="D1" s="200"/>
      <c r="E1" s="200"/>
      <c r="F1" s="200"/>
      <c r="G1" s="200"/>
      <c r="H1" s="200"/>
      <c r="I1" s="200"/>
    </row>
    <row r="2" spans="1:14" x14ac:dyDescent="0.3">
      <c r="A2" s="200" t="s">
        <v>191</v>
      </c>
      <c r="B2" s="200"/>
      <c r="C2" s="200"/>
      <c r="D2" s="200"/>
      <c r="E2" s="200"/>
      <c r="F2" s="200"/>
      <c r="G2" s="200"/>
      <c r="H2" s="200"/>
      <c r="I2" s="200"/>
    </row>
    <row r="3" spans="1:14" ht="75" x14ac:dyDescent="0.3">
      <c r="A3" s="149" t="s">
        <v>186</v>
      </c>
      <c r="B3" s="150" t="s">
        <v>192</v>
      </c>
      <c r="C3" s="150" t="s">
        <v>193</v>
      </c>
      <c r="D3" s="150" t="s">
        <v>194</v>
      </c>
      <c r="E3" s="150" t="s">
        <v>195</v>
      </c>
      <c r="F3" s="150" t="s">
        <v>196</v>
      </c>
      <c r="G3" s="150" t="s">
        <v>197</v>
      </c>
      <c r="H3" s="150" t="s">
        <v>198</v>
      </c>
      <c r="I3" s="35" t="s">
        <v>257</v>
      </c>
    </row>
    <row r="4" spans="1:14" x14ac:dyDescent="0.3">
      <c r="A4" s="32">
        <v>1</v>
      </c>
      <c r="B4" s="137" t="s">
        <v>115</v>
      </c>
      <c r="C4" s="139">
        <v>7.0693142940405078</v>
      </c>
      <c r="D4" s="138">
        <v>7.7184329791319932</v>
      </c>
      <c r="E4" s="139">
        <v>8.0770498992532893</v>
      </c>
      <c r="F4" s="64">
        <v>8.9593943751140106</v>
      </c>
      <c r="G4" s="64">
        <v>11.995905975817365</v>
      </c>
      <c r="H4" s="140">
        <v>14.033953067987817</v>
      </c>
      <c r="I4" s="62">
        <f t="shared" ref="I4:I35" si="0">(H4-C4)/5</f>
        <v>1.3929277547894618</v>
      </c>
      <c r="J4" s="49"/>
      <c r="K4" s="49"/>
      <c r="L4" s="49"/>
      <c r="M4" s="49"/>
      <c r="N4" s="49"/>
    </row>
    <row r="5" spans="1:14" x14ac:dyDescent="0.3">
      <c r="A5" s="32">
        <v>2</v>
      </c>
      <c r="B5" s="137" t="s">
        <v>136</v>
      </c>
      <c r="C5" s="64">
        <v>3.112184868214515</v>
      </c>
      <c r="D5" s="138">
        <v>3.3236618586412825</v>
      </c>
      <c r="E5" s="64">
        <v>3.3820526145764567</v>
      </c>
      <c r="F5" s="64">
        <v>3.5985478528760901</v>
      </c>
      <c r="G5" s="64">
        <v>3.6825049201675077</v>
      </c>
      <c r="H5" s="141">
        <v>3.8125373317200926</v>
      </c>
      <c r="I5" s="62">
        <f t="shared" si="0"/>
        <v>0.14007049270111552</v>
      </c>
      <c r="J5" s="49"/>
      <c r="K5" s="49"/>
      <c r="L5" s="49"/>
      <c r="M5" s="49"/>
      <c r="N5" s="49"/>
    </row>
    <row r="6" spans="1:14" x14ac:dyDescent="0.3">
      <c r="A6" s="32">
        <v>3</v>
      </c>
      <c r="B6" s="137" t="s">
        <v>134</v>
      </c>
      <c r="C6" s="64">
        <v>4.0860516681276753</v>
      </c>
      <c r="D6" s="138">
        <v>4.0656098657199564</v>
      </c>
      <c r="E6" s="64">
        <v>4.0511049313685712</v>
      </c>
      <c r="F6" s="64">
        <v>4.1450463640800388</v>
      </c>
      <c r="G6" s="64">
        <v>4.2896874106870371</v>
      </c>
      <c r="H6" s="141">
        <v>4.368119154175842</v>
      </c>
      <c r="I6" s="62">
        <f t="shared" si="0"/>
        <v>5.6413497209633331E-2</v>
      </c>
      <c r="J6" s="49"/>
      <c r="K6" s="49"/>
      <c r="L6" s="49"/>
      <c r="M6" s="49"/>
      <c r="N6" s="49"/>
    </row>
    <row r="7" spans="1:14" x14ac:dyDescent="0.3">
      <c r="A7" s="32">
        <v>4</v>
      </c>
      <c r="B7" s="137" t="s">
        <v>132</v>
      </c>
      <c r="C7" s="64">
        <v>23.902962036568098</v>
      </c>
      <c r="D7" s="138">
        <v>24.953080967619126</v>
      </c>
      <c r="E7" s="64">
        <v>26.090775838096707</v>
      </c>
      <c r="F7" s="64">
        <v>27.921591196927228</v>
      </c>
      <c r="G7" s="64">
        <v>32.803512903090883</v>
      </c>
      <c r="H7" s="141">
        <v>33.886067328559591</v>
      </c>
      <c r="I7" s="62">
        <f t="shared" si="0"/>
        <v>1.9966210583982984</v>
      </c>
      <c r="J7" s="49"/>
      <c r="K7" s="49"/>
      <c r="L7" s="49"/>
      <c r="M7" s="49"/>
      <c r="N7" s="49"/>
    </row>
    <row r="8" spans="1:14" x14ac:dyDescent="0.3">
      <c r="A8" s="32">
        <v>5</v>
      </c>
      <c r="B8" s="137" t="s">
        <v>121</v>
      </c>
      <c r="C8" s="64">
        <v>13.472667789946644</v>
      </c>
      <c r="D8" s="138">
        <v>13.558945633421624</v>
      </c>
      <c r="E8" s="64">
        <v>13.512668688739184</v>
      </c>
      <c r="F8" s="64">
        <v>13.649661487343606</v>
      </c>
      <c r="G8" s="64">
        <v>13.900791976437922</v>
      </c>
      <c r="H8" s="141">
        <v>14.065453246196421</v>
      </c>
      <c r="I8" s="62">
        <f t="shared" si="0"/>
        <v>0.11855709124995535</v>
      </c>
      <c r="J8" s="49"/>
      <c r="K8" s="49"/>
      <c r="L8" s="49"/>
      <c r="M8" s="49"/>
      <c r="N8" s="49"/>
    </row>
    <row r="9" spans="1:14" x14ac:dyDescent="0.3">
      <c r="A9" s="32">
        <v>6</v>
      </c>
      <c r="B9" s="137" t="s">
        <v>141</v>
      </c>
      <c r="C9" s="64">
        <v>2.969914190985786</v>
      </c>
      <c r="D9" s="138">
        <v>3.0464132721235133</v>
      </c>
      <c r="E9" s="64">
        <v>3.1240072481146908</v>
      </c>
      <c r="F9" s="64">
        <v>3.1661371636657898</v>
      </c>
      <c r="G9" s="64">
        <v>3.2037269415727407</v>
      </c>
      <c r="H9" s="141">
        <v>3.312969597649186</v>
      </c>
      <c r="I9" s="62">
        <f t="shared" si="0"/>
        <v>6.8611081332679985E-2</v>
      </c>
      <c r="J9" s="49"/>
      <c r="K9" s="49"/>
      <c r="L9" s="49"/>
      <c r="M9" s="49"/>
      <c r="N9" s="49"/>
    </row>
    <row r="10" spans="1:14" x14ac:dyDescent="0.3">
      <c r="A10" s="32">
        <v>7</v>
      </c>
      <c r="B10" s="137" t="s">
        <v>120</v>
      </c>
      <c r="C10" s="64">
        <v>3.7816699709421031</v>
      </c>
      <c r="D10" s="138">
        <v>3.9359804796199906</v>
      </c>
      <c r="E10" s="64">
        <v>3.9795091194617136</v>
      </c>
      <c r="F10" s="64">
        <v>4.2999930909708359</v>
      </c>
      <c r="G10" s="64">
        <v>4.5223653980145428</v>
      </c>
      <c r="H10" s="141">
        <v>4.6758255548890224</v>
      </c>
      <c r="I10" s="62">
        <f t="shared" si="0"/>
        <v>0.17883111678938385</v>
      </c>
      <c r="J10" s="49"/>
      <c r="K10" s="49"/>
      <c r="L10" s="49"/>
      <c r="M10" s="49"/>
      <c r="N10" s="49"/>
    </row>
    <row r="11" spans="1:14" x14ac:dyDescent="0.3">
      <c r="A11" s="32">
        <v>8</v>
      </c>
      <c r="B11" s="137" t="s">
        <v>107</v>
      </c>
      <c r="C11" s="64">
        <v>1.908262689392394</v>
      </c>
      <c r="D11" s="138">
        <v>1.9614478184181978</v>
      </c>
      <c r="E11" s="64">
        <v>1.9896466638690726</v>
      </c>
      <c r="F11" s="64">
        <v>2.058752640509748</v>
      </c>
      <c r="G11" s="64">
        <v>1.9315687769248497</v>
      </c>
      <c r="H11" s="141">
        <v>1.9834142615527306</v>
      </c>
      <c r="I11" s="148">
        <f t="shared" si="0"/>
        <v>1.5030314432067326E-2</v>
      </c>
    </row>
    <row r="12" spans="1:14" x14ac:dyDescent="0.3">
      <c r="A12" s="32">
        <v>9</v>
      </c>
      <c r="B12" s="137" t="s">
        <v>103</v>
      </c>
      <c r="C12" s="64">
        <v>12.253307181905438</v>
      </c>
      <c r="D12" s="138">
        <v>12.434604761001118</v>
      </c>
      <c r="E12" s="64">
        <v>13.156791319943411</v>
      </c>
      <c r="F12" s="64">
        <v>14.097762732874834</v>
      </c>
      <c r="G12" s="64">
        <v>14.669546224261909</v>
      </c>
      <c r="H12" s="141">
        <v>15.640050036484936</v>
      </c>
      <c r="I12" s="62">
        <f t="shared" si="0"/>
        <v>0.67734857091589973</v>
      </c>
    </row>
    <row r="13" spans="1:14" x14ac:dyDescent="0.3">
      <c r="A13" s="32">
        <v>10</v>
      </c>
      <c r="B13" s="137" t="s">
        <v>139</v>
      </c>
      <c r="C13" s="64">
        <v>13.000671611316346</v>
      </c>
      <c r="D13" s="138">
        <v>13.435032699648728</v>
      </c>
      <c r="E13" s="64">
        <v>13.532334914438962</v>
      </c>
      <c r="F13" s="64">
        <v>13.833086366136831</v>
      </c>
      <c r="G13" s="64">
        <v>13.911465028447628</v>
      </c>
      <c r="H13" s="141">
        <v>13.763159747906618</v>
      </c>
      <c r="I13" s="62">
        <f t="shared" si="0"/>
        <v>0.15249762731805455</v>
      </c>
    </row>
    <row r="14" spans="1:14" x14ac:dyDescent="0.3">
      <c r="A14" s="32">
        <v>11</v>
      </c>
      <c r="B14" s="137" t="s">
        <v>142</v>
      </c>
      <c r="C14" s="64">
        <v>18.900320513640377</v>
      </c>
      <c r="D14" s="138">
        <v>20.170827869479805</v>
      </c>
      <c r="E14" s="64">
        <v>21.72109207109029</v>
      </c>
      <c r="F14" s="64">
        <v>21.829745012635083</v>
      </c>
      <c r="G14" s="64">
        <v>23.063845782887888</v>
      </c>
      <c r="H14" s="141">
        <v>22.890009171660825</v>
      </c>
      <c r="I14" s="62">
        <f t="shared" si="0"/>
        <v>0.79793773160408965</v>
      </c>
    </row>
    <row r="15" spans="1:14" x14ac:dyDescent="0.3">
      <c r="A15" s="32">
        <v>12</v>
      </c>
      <c r="B15" s="137" t="s">
        <v>148</v>
      </c>
      <c r="C15" s="64">
        <v>4.8358195234460286</v>
      </c>
      <c r="D15" s="138">
        <v>4.9493229541440442</v>
      </c>
      <c r="E15" s="64">
        <v>5.0374032897730965</v>
      </c>
      <c r="F15" s="64">
        <v>5.1150072756669367</v>
      </c>
      <c r="G15" s="64">
        <v>4.7172182961618256</v>
      </c>
      <c r="H15" s="141">
        <v>4.6051380943543894</v>
      </c>
      <c r="I15" s="148">
        <f t="shared" si="0"/>
        <v>-4.6136285818327849E-2</v>
      </c>
    </row>
    <row r="16" spans="1:14" x14ac:dyDescent="0.3">
      <c r="A16" s="32">
        <v>13</v>
      </c>
      <c r="B16" s="137" t="s">
        <v>135</v>
      </c>
      <c r="C16" s="64">
        <v>2.168941013134579</v>
      </c>
      <c r="D16" s="138">
        <v>2.2843885145795051</v>
      </c>
      <c r="E16" s="64">
        <v>2.3573253873209552</v>
      </c>
      <c r="F16" s="64">
        <v>2.4391499076196834</v>
      </c>
      <c r="G16" s="64">
        <v>2.6655403736526471</v>
      </c>
      <c r="H16" s="141">
        <v>2.7583202153049307</v>
      </c>
      <c r="I16" s="62">
        <f t="shared" si="0"/>
        <v>0.11787584043407033</v>
      </c>
    </row>
    <row r="17" spans="1:9" x14ac:dyDescent="0.3">
      <c r="A17" s="32">
        <v>14</v>
      </c>
      <c r="B17" s="137" t="s">
        <v>119</v>
      </c>
      <c r="C17" s="64">
        <v>5.131374179913049</v>
      </c>
      <c r="D17" s="138">
        <v>5.2977988009805408</v>
      </c>
      <c r="E17" s="64">
        <v>5.483548994708995</v>
      </c>
      <c r="F17" s="64">
        <v>5.5865488293653973</v>
      </c>
      <c r="G17" s="64">
        <v>5.669767776584318</v>
      </c>
      <c r="H17" s="141">
        <v>5.7508241050455187</v>
      </c>
      <c r="I17" s="62">
        <f t="shared" si="0"/>
        <v>0.12388998502649393</v>
      </c>
    </row>
    <row r="18" spans="1:9" x14ac:dyDescent="0.3">
      <c r="A18" s="32">
        <v>15</v>
      </c>
      <c r="B18" s="137" t="s">
        <v>147</v>
      </c>
      <c r="C18" s="64">
        <v>3.7332116765629371</v>
      </c>
      <c r="D18" s="138">
        <v>4.4093284018312078</v>
      </c>
      <c r="E18" s="64">
        <v>4.628583861781685</v>
      </c>
      <c r="F18" s="64">
        <v>4.7758664893974743</v>
      </c>
      <c r="G18" s="64">
        <v>5.1529603858006245</v>
      </c>
      <c r="H18" s="141">
        <v>5.2726886807198152</v>
      </c>
      <c r="I18" s="62">
        <f t="shared" si="0"/>
        <v>0.30789540083137562</v>
      </c>
    </row>
    <row r="19" spans="1:9" x14ac:dyDescent="0.3">
      <c r="A19" s="32">
        <v>16</v>
      </c>
      <c r="B19" s="137" t="s">
        <v>137</v>
      </c>
      <c r="C19" s="64">
        <v>2.9521898241057727</v>
      </c>
      <c r="D19" s="138">
        <v>3.0132567585663059</v>
      </c>
      <c r="E19" s="64">
        <v>3.1715443221671302</v>
      </c>
      <c r="F19" s="64">
        <v>3.3534081833983183</v>
      </c>
      <c r="G19" s="64">
        <v>3.5645011971268956</v>
      </c>
      <c r="H19" s="141">
        <v>3.6560298247630936</v>
      </c>
      <c r="I19" s="62">
        <f t="shared" si="0"/>
        <v>0.14076800013146418</v>
      </c>
    </row>
    <row r="20" spans="1:9" x14ac:dyDescent="0.3">
      <c r="A20" s="32">
        <v>17</v>
      </c>
      <c r="B20" s="137" t="s">
        <v>138</v>
      </c>
      <c r="C20" s="64">
        <v>2.6586637630972993</v>
      </c>
      <c r="D20" s="138">
        <v>2.7222550875318112</v>
      </c>
      <c r="E20" s="64">
        <v>2.8495084097575463</v>
      </c>
      <c r="F20" s="64">
        <v>2.9881515738358817</v>
      </c>
      <c r="G20" s="64">
        <v>3.1208365595846757</v>
      </c>
      <c r="H20" s="141">
        <v>3.2273320513994443</v>
      </c>
      <c r="I20" s="62">
        <f t="shared" si="0"/>
        <v>0.11373365766042901</v>
      </c>
    </row>
    <row r="21" spans="1:9" x14ac:dyDescent="0.3">
      <c r="A21" s="32">
        <v>18</v>
      </c>
      <c r="B21" s="137" t="s">
        <v>126</v>
      </c>
      <c r="C21" s="64">
        <v>5.3894895128552101</v>
      </c>
      <c r="D21" s="138">
        <v>5.5060817482855606</v>
      </c>
      <c r="E21" s="64">
        <v>5.6204078489884202</v>
      </c>
      <c r="F21" s="64">
        <v>5.8661978691650782</v>
      </c>
      <c r="G21" s="64">
        <v>6.0615999410832275</v>
      </c>
      <c r="H21" s="141">
        <v>6.2074143396974115</v>
      </c>
      <c r="I21" s="62">
        <f t="shared" si="0"/>
        <v>0.1635849653684403</v>
      </c>
    </row>
    <row r="22" spans="1:9" x14ac:dyDescent="0.3">
      <c r="A22" s="32">
        <v>19</v>
      </c>
      <c r="B22" s="137" t="s">
        <v>145</v>
      </c>
      <c r="C22" s="64">
        <v>18.307034543309463</v>
      </c>
      <c r="D22" s="138">
        <v>18.616596003872132</v>
      </c>
      <c r="E22" s="64">
        <v>18.906918374375753</v>
      </c>
      <c r="F22" s="64">
        <v>19.410530234657042</v>
      </c>
      <c r="G22" s="64">
        <v>19.680239088835314</v>
      </c>
      <c r="H22" s="141">
        <v>19.852160137096643</v>
      </c>
      <c r="I22" s="62">
        <f t="shared" si="0"/>
        <v>0.30902511875743599</v>
      </c>
    </row>
    <row r="23" spans="1:9" x14ac:dyDescent="0.3">
      <c r="A23" s="32">
        <v>20</v>
      </c>
      <c r="B23" s="137" t="s">
        <v>114</v>
      </c>
      <c r="C23" s="64">
        <v>3.8392255869647935</v>
      </c>
      <c r="D23" s="138">
        <v>3.9412844327654946</v>
      </c>
      <c r="E23" s="64">
        <v>4.0049105848235858</v>
      </c>
      <c r="F23" s="64">
        <v>4.2068756119081865</v>
      </c>
      <c r="G23" s="64">
        <v>4.3012106992022527</v>
      </c>
      <c r="H23" s="141">
        <v>4.5233965890598773</v>
      </c>
      <c r="I23" s="62">
        <f t="shared" si="0"/>
        <v>0.13683420041901675</v>
      </c>
    </row>
    <row r="24" spans="1:9" x14ac:dyDescent="0.3">
      <c r="A24" s="32">
        <v>21</v>
      </c>
      <c r="B24" s="137" t="s">
        <v>123</v>
      </c>
      <c r="C24" s="64">
        <v>1.8681122448979592</v>
      </c>
      <c r="D24" s="138">
        <v>1.9484273617506924</v>
      </c>
      <c r="E24" s="64">
        <v>2.0189692027551263</v>
      </c>
      <c r="F24" s="64">
        <v>2.1463605914549464</v>
      </c>
      <c r="G24" s="64">
        <v>2.218857171258636</v>
      </c>
      <c r="H24" s="141">
        <v>2.3014012395580705</v>
      </c>
      <c r="I24" s="62">
        <f t="shared" si="0"/>
        <v>8.6657798932022259E-2</v>
      </c>
    </row>
    <row r="25" spans="1:9" x14ac:dyDescent="0.3">
      <c r="A25" s="32">
        <v>22</v>
      </c>
      <c r="B25" s="137" t="s">
        <v>118</v>
      </c>
      <c r="C25" s="64">
        <v>4.4599788667283056</v>
      </c>
      <c r="D25" s="138">
        <v>4.5335004659005191</v>
      </c>
      <c r="E25" s="64">
        <v>4.705841886269071</v>
      </c>
      <c r="F25" s="64">
        <v>5.0196871293838594</v>
      </c>
      <c r="G25" s="64">
        <v>5.1168138949835154</v>
      </c>
      <c r="H25" s="141">
        <v>5.0777608975108102</v>
      </c>
      <c r="I25" s="62">
        <f t="shared" si="0"/>
        <v>0.12355640615650092</v>
      </c>
    </row>
    <row r="26" spans="1:9" x14ac:dyDescent="0.3">
      <c r="A26" s="32">
        <v>23</v>
      </c>
      <c r="B26" s="137" t="s">
        <v>149</v>
      </c>
      <c r="C26" s="64">
        <v>6.9131425157303159</v>
      </c>
      <c r="D26" s="138">
        <v>8.4797089385422613</v>
      </c>
      <c r="E26" s="64">
        <v>8.7871957912266758</v>
      </c>
      <c r="F26" s="64">
        <v>9.1704003219439283</v>
      </c>
      <c r="G26" s="64">
        <v>9.4630217761972037</v>
      </c>
      <c r="H26" s="141">
        <v>9.8155949841510335</v>
      </c>
      <c r="I26" s="62">
        <f t="shared" si="0"/>
        <v>0.58049049368414352</v>
      </c>
    </row>
    <row r="27" spans="1:9" x14ac:dyDescent="0.3">
      <c r="A27" s="32">
        <v>24</v>
      </c>
      <c r="B27" s="137" t="s">
        <v>140</v>
      </c>
      <c r="C27" s="64">
        <v>2.3374522610343895</v>
      </c>
      <c r="D27" s="138">
        <v>2.4852735598939502</v>
      </c>
      <c r="E27" s="64">
        <v>2.6644818364898919</v>
      </c>
      <c r="F27" s="64">
        <v>2.7707132871825269</v>
      </c>
      <c r="G27" s="64">
        <v>2.8611492807792502</v>
      </c>
      <c r="H27" s="141">
        <v>3.0363275800854397</v>
      </c>
      <c r="I27" s="62">
        <f t="shared" si="0"/>
        <v>0.13977506381021004</v>
      </c>
    </row>
    <row r="28" spans="1:9" x14ac:dyDescent="0.3">
      <c r="A28" s="32">
        <v>25</v>
      </c>
      <c r="B28" s="137" t="s">
        <v>109</v>
      </c>
      <c r="C28" s="64">
        <v>3.1404889474454696</v>
      </c>
      <c r="D28" s="138">
        <v>3.2146526438069163</v>
      </c>
      <c r="E28" s="64">
        <v>3.286722375432849</v>
      </c>
      <c r="F28" s="64">
        <v>3.5127145573354897</v>
      </c>
      <c r="G28" s="64">
        <v>3.648101299566811</v>
      </c>
      <c r="H28" s="141">
        <v>3.8587915099159353</v>
      </c>
      <c r="I28" s="62">
        <f t="shared" si="0"/>
        <v>0.14366051249409315</v>
      </c>
    </row>
    <row r="29" spans="1:9" x14ac:dyDescent="0.3">
      <c r="A29" s="32">
        <v>26</v>
      </c>
      <c r="B29" s="137" t="s">
        <v>130</v>
      </c>
      <c r="C29" s="64">
        <v>5.3989056905481974</v>
      </c>
      <c r="D29" s="138">
        <v>5.601731589621652</v>
      </c>
      <c r="E29" s="64">
        <v>5.8129431863720411</v>
      </c>
      <c r="F29" s="64">
        <v>5.9090564349474848</v>
      </c>
      <c r="G29" s="64">
        <v>6.0264773852756681</v>
      </c>
      <c r="H29" s="141">
        <v>6.1304808630202796</v>
      </c>
      <c r="I29" s="62">
        <f t="shared" si="0"/>
        <v>0.14631503449441646</v>
      </c>
    </row>
    <row r="30" spans="1:9" x14ac:dyDescent="0.3">
      <c r="A30" s="32">
        <v>27</v>
      </c>
      <c r="B30" s="137" t="s">
        <v>110</v>
      </c>
      <c r="C30" s="64">
        <v>16.914557928380937</v>
      </c>
      <c r="D30" s="138">
        <v>17.21615476830226</v>
      </c>
      <c r="E30" s="64">
        <v>18.098247849633641</v>
      </c>
      <c r="F30" s="64">
        <v>19.847616410540404</v>
      </c>
      <c r="G30" s="64">
        <v>20.634437181236979</v>
      </c>
      <c r="H30" s="141">
        <v>22.969902984889462</v>
      </c>
      <c r="I30" s="62">
        <f t="shared" si="0"/>
        <v>1.2110690113017051</v>
      </c>
    </row>
    <row r="31" spans="1:9" x14ac:dyDescent="0.3">
      <c r="A31" s="32">
        <v>28</v>
      </c>
      <c r="B31" s="137" t="s">
        <v>131</v>
      </c>
      <c r="C31" s="64">
        <v>17.168156396593343</v>
      </c>
      <c r="D31" s="138">
        <v>16.966120814403499</v>
      </c>
      <c r="E31" s="64">
        <v>16.835240998179998</v>
      </c>
      <c r="F31" s="64">
        <v>16.784583078962278</v>
      </c>
      <c r="G31" s="64">
        <v>17.003050728946441</v>
      </c>
      <c r="H31" s="141">
        <v>16.923254239688056</v>
      </c>
      <c r="I31" s="148">
        <f t="shared" si="0"/>
        <v>-4.8980431381057343E-2</v>
      </c>
    </row>
    <row r="32" spans="1:9" x14ac:dyDescent="0.3">
      <c r="A32" s="32">
        <v>29</v>
      </c>
      <c r="B32" s="137" t="s">
        <v>101</v>
      </c>
      <c r="C32" s="64">
        <v>5.5152238036967862</v>
      </c>
      <c r="D32" s="138">
        <v>5.6215977768538981</v>
      </c>
      <c r="E32" s="64">
        <v>5.9084429113487413</v>
      </c>
      <c r="F32" s="64">
        <v>6.1891108756381854</v>
      </c>
      <c r="G32" s="64">
        <v>6.3599544757286361</v>
      </c>
      <c r="H32" s="141">
        <v>6.6991917982878411</v>
      </c>
      <c r="I32" s="62">
        <f t="shared" si="0"/>
        <v>0.23679359891821097</v>
      </c>
    </row>
    <row r="33" spans="1:9" x14ac:dyDescent="0.3">
      <c r="A33" s="32">
        <v>30</v>
      </c>
      <c r="B33" s="137" t="s">
        <v>104</v>
      </c>
      <c r="C33" s="64">
        <v>2.6622631623907287</v>
      </c>
      <c r="D33" s="138">
        <v>2.6885037176042421</v>
      </c>
      <c r="E33" s="64">
        <v>2.7591023608428702</v>
      </c>
      <c r="F33" s="64">
        <v>2.9133382798124297</v>
      </c>
      <c r="G33" s="64">
        <v>3.0738240802271495</v>
      </c>
      <c r="H33" s="141">
        <v>3.1930379570408687</v>
      </c>
      <c r="I33" s="62">
        <f t="shared" si="0"/>
        <v>0.10615495893002799</v>
      </c>
    </row>
    <row r="34" spans="1:9" x14ac:dyDescent="0.3">
      <c r="A34" s="32">
        <v>31</v>
      </c>
      <c r="B34" s="137" t="s">
        <v>112</v>
      </c>
      <c r="C34" s="64">
        <v>3.1624337817836397</v>
      </c>
      <c r="D34" s="138">
        <v>3.2330510886739807</v>
      </c>
      <c r="E34" s="64">
        <v>3.2886022157801302</v>
      </c>
      <c r="F34" s="64">
        <v>3.440618967401202</v>
      </c>
      <c r="G34" s="64">
        <v>3.5767199889677999</v>
      </c>
      <c r="H34" s="141">
        <v>3.7946706628726035</v>
      </c>
      <c r="I34" s="62">
        <f t="shared" si="0"/>
        <v>0.12644737621779276</v>
      </c>
    </row>
    <row r="35" spans="1:9" x14ac:dyDescent="0.3">
      <c r="A35" s="32">
        <v>32</v>
      </c>
      <c r="B35" s="137" t="s">
        <v>100</v>
      </c>
      <c r="C35" s="64">
        <v>12.126563213679217</v>
      </c>
      <c r="D35" s="138">
        <v>12.332101941169464</v>
      </c>
      <c r="E35" s="64">
        <v>13.120051151967465</v>
      </c>
      <c r="F35" s="64">
        <v>14.110000667809365</v>
      </c>
      <c r="G35" s="64">
        <v>14.747655937949935</v>
      </c>
      <c r="H35" s="141">
        <v>15.673470615798172</v>
      </c>
      <c r="I35" s="62">
        <f t="shared" si="0"/>
        <v>0.70938148042379079</v>
      </c>
    </row>
    <row r="36" spans="1:9" x14ac:dyDescent="0.3">
      <c r="A36" s="32">
        <v>33</v>
      </c>
      <c r="B36" s="137" t="s">
        <v>143</v>
      </c>
      <c r="C36" s="64">
        <v>3.0025165583801172</v>
      </c>
      <c r="D36" s="138">
        <v>3.0384832633492351</v>
      </c>
      <c r="E36" s="64">
        <v>3.0554150285351933</v>
      </c>
      <c r="F36" s="64">
        <v>3.1344709535224182</v>
      </c>
      <c r="G36" s="64">
        <v>3.1963717188823031</v>
      </c>
      <c r="H36" s="141">
        <v>3.2493365940126049</v>
      </c>
      <c r="I36" s="148">
        <f t="shared" ref="I36:I67" si="1">(H36-C36)/5</f>
        <v>4.9364007126497536E-2</v>
      </c>
    </row>
    <row r="37" spans="1:9" x14ac:dyDescent="0.3">
      <c r="A37" s="32">
        <v>34</v>
      </c>
      <c r="B37" s="137" t="s">
        <v>127</v>
      </c>
      <c r="C37" s="64">
        <v>5.4201145679012344</v>
      </c>
      <c r="D37" s="138">
        <v>5.4894176838051871</v>
      </c>
      <c r="E37" s="64">
        <v>5.6682246503864331</v>
      </c>
      <c r="F37" s="64">
        <v>5.770933845299127</v>
      </c>
      <c r="G37" s="64">
        <v>5.7717928331942217</v>
      </c>
      <c r="H37" s="141">
        <v>6.7660024959582499</v>
      </c>
      <c r="I37" s="62">
        <f t="shared" si="1"/>
        <v>0.26917758561140309</v>
      </c>
    </row>
    <row r="38" spans="1:9" x14ac:dyDescent="0.3">
      <c r="A38" s="32">
        <v>35</v>
      </c>
      <c r="B38" s="137" t="s">
        <v>111</v>
      </c>
      <c r="C38" s="64">
        <v>6.5298765181415535</v>
      </c>
      <c r="D38" s="138">
        <v>6.8330109828145229</v>
      </c>
      <c r="E38" s="64">
        <v>6.9568802529107883</v>
      </c>
      <c r="F38" s="64">
        <v>7.1192555247897191</v>
      </c>
      <c r="G38" s="64">
        <v>7.3562613884596946</v>
      </c>
      <c r="H38" s="141">
        <v>7.5247776220731701</v>
      </c>
      <c r="I38" s="62">
        <f t="shared" si="1"/>
        <v>0.19898022078632333</v>
      </c>
    </row>
    <row r="39" spans="1:9" x14ac:dyDescent="0.3">
      <c r="A39" s="32">
        <v>36</v>
      </c>
      <c r="B39" s="137" t="s">
        <v>106</v>
      </c>
      <c r="C39" s="64">
        <v>9.1119180128346979</v>
      </c>
      <c r="D39" s="138">
        <v>9.4692589504113851</v>
      </c>
      <c r="E39" s="64">
        <v>9.4936076507551537</v>
      </c>
      <c r="F39" s="64">
        <v>10.009992492492492</v>
      </c>
      <c r="G39" s="64">
        <v>10.282603085553998</v>
      </c>
      <c r="H39" s="141">
        <v>10.767366006128073</v>
      </c>
      <c r="I39" s="62">
        <f t="shared" si="1"/>
        <v>0.33108959865867504</v>
      </c>
    </row>
    <row r="40" spans="1:9" x14ac:dyDescent="0.3">
      <c r="A40" s="32">
        <v>37</v>
      </c>
      <c r="B40" s="137" t="s">
        <v>146</v>
      </c>
      <c r="C40" s="64">
        <v>5.3869927918105276</v>
      </c>
      <c r="D40" s="138">
        <v>5.5681260543236437</v>
      </c>
      <c r="E40" s="64">
        <v>5.7522378864474781</v>
      </c>
      <c r="F40" s="64">
        <v>5.9710869648099427</v>
      </c>
      <c r="G40" s="64">
        <v>6.1170563418441724</v>
      </c>
      <c r="H40" s="141">
        <v>6.3199573195631835</v>
      </c>
      <c r="I40" s="62">
        <f t="shared" si="1"/>
        <v>0.18659290555053118</v>
      </c>
    </row>
    <row r="41" spans="1:9" x14ac:dyDescent="0.3">
      <c r="A41" s="32">
        <v>38</v>
      </c>
      <c r="B41" s="137" t="s">
        <v>128</v>
      </c>
      <c r="C41" s="64">
        <v>2.4645084977613272</v>
      </c>
      <c r="D41" s="138">
        <v>2.7681859480137994</v>
      </c>
      <c r="E41" s="64">
        <v>3.2472919350392924</v>
      </c>
      <c r="F41" s="64">
        <v>3.6997305708746109</v>
      </c>
      <c r="G41" s="64">
        <v>3.8686143119759673</v>
      </c>
      <c r="H41" s="141">
        <v>3.9519951460093741</v>
      </c>
      <c r="I41" s="62">
        <f t="shared" si="1"/>
        <v>0.2974973296496094</v>
      </c>
    </row>
    <row r="42" spans="1:9" x14ac:dyDescent="0.3">
      <c r="A42" s="32">
        <v>39</v>
      </c>
      <c r="B42" s="137" t="s">
        <v>122</v>
      </c>
      <c r="C42" s="64">
        <v>5.1673638221173812</v>
      </c>
      <c r="D42" s="138">
        <v>5.28456172885915</v>
      </c>
      <c r="E42" s="64">
        <v>5.5062458886433783</v>
      </c>
      <c r="F42" s="64">
        <v>5.5869590463503771</v>
      </c>
      <c r="G42" s="64">
        <v>5.681299631494265</v>
      </c>
      <c r="H42" s="141">
        <v>5.8024772550955639</v>
      </c>
      <c r="I42" s="62">
        <f t="shared" si="1"/>
        <v>0.12702268659563654</v>
      </c>
    </row>
    <row r="43" spans="1:9" x14ac:dyDescent="0.3">
      <c r="A43" s="32">
        <v>40</v>
      </c>
      <c r="B43" s="137" t="s">
        <v>108</v>
      </c>
      <c r="C43" s="64">
        <v>1.6618532591244781</v>
      </c>
      <c r="D43" s="138">
        <v>1.7285196732948165</v>
      </c>
      <c r="E43" s="64">
        <v>1.808240267024158</v>
      </c>
      <c r="F43" s="64">
        <v>1.9044507621582385</v>
      </c>
      <c r="G43" s="64">
        <v>1.9936539787159706</v>
      </c>
      <c r="H43" s="141">
        <v>2.0955296863546931</v>
      </c>
      <c r="I43" s="62">
        <f t="shared" si="1"/>
        <v>8.673528544604299E-2</v>
      </c>
    </row>
    <row r="44" spans="1:9" x14ac:dyDescent="0.3">
      <c r="A44" s="32">
        <v>41</v>
      </c>
      <c r="B44" s="137" t="s">
        <v>117</v>
      </c>
      <c r="C44" s="64">
        <v>1.6089540645191662</v>
      </c>
      <c r="D44" s="138">
        <v>1.6569907288479953</v>
      </c>
      <c r="E44" s="64">
        <v>1.7057953568357695</v>
      </c>
      <c r="F44" s="64">
        <v>1.9625350697720005</v>
      </c>
      <c r="G44" s="64">
        <v>1.9994809663070459</v>
      </c>
      <c r="H44" s="141">
        <v>2.0234203532129462</v>
      </c>
      <c r="I44" s="62">
        <f t="shared" si="1"/>
        <v>8.2893257738755999E-2</v>
      </c>
    </row>
    <row r="45" spans="1:9" x14ac:dyDescent="0.3">
      <c r="A45" s="32">
        <v>42</v>
      </c>
      <c r="B45" s="137" t="s">
        <v>116</v>
      </c>
      <c r="C45" s="64">
        <v>5.5750005712700146</v>
      </c>
      <c r="D45" s="138">
        <v>5.6413831222668387</v>
      </c>
      <c r="E45" s="64">
        <v>5.6576454275764219</v>
      </c>
      <c r="F45" s="64">
        <v>5.7211562264883629</v>
      </c>
      <c r="G45" s="64">
        <v>5.7801602292711527</v>
      </c>
      <c r="H45" s="141">
        <v>5.8068663305449899</v>
      </c>
      <c r="I45" s="148">
        <f t="shared" si="1"/>
        <v>4.6373151854995062E-2</v>
      </c>
    </row>
    <row r="46" spans="1:9" x14ac:dyDescent="0.3">
      <c r="A46" s="32">
        <v>43</v>
      </c>
      <c r="B46" s="137" t="s">
        <v>133</v>
      </c>
      <c r="C46" s="64">
        <v>4.4128348179239456</v>
      </c>
      <c r="D46" s="138">
        <v>4.7659225134604952</v>
      </c>
      <c r="E46" s="64">
        <v>5.0489782321281709</v>
      </c>
      <c r="F46" s="64">
        <v>5.3097655371935231</v>
      </c>
      <c r="G46" s="64">
        <v>5.8282770375930442</v>
      </c>
      <c r="H46" s="141">
        <v>5.7375144562388991</v>
      </c>
      <c r="I46" s="62">
        <f t="shared" si="1"/>
        <v>0.26493592766299068</v>
      </c>
    </row>
    <row r="47" spans="1:9" x14ac:dyDescent="0.3">
      <c r="A47" s="32">
        <v>44</v>
      </c>
      <c r="B47" s="137" t="s">
        <v>102</v>
      </c>
      <c r="C47" s="64">
        <v>5.6232521739130439</v>
      </c>
      <c r="D47" s="138">
        <v>5.7778456985838087</v>
      </c>
      <c r="E47" s="64">
        <v>6.1219792547745175</v>
      </c>
      <c r="F47" s="64">
        <v>6.5270596510973542</v>
      </c>
      <c r="G47" s="64">
        <v>6.7073889396929305</v>
      </c>
      <c r="H47" s="141">
        <v>7.1101125760649095</v>
      </c>
      <c r="I47" s="62">
        <f t="shared" si="1"/>
        <v>0.29737208043037311</v>
      </c>
    </row>
    <row r="48" spans="1:9" x14ac:dyDescent="0.3">
      <c r="A48" s="32">
        <v>45</v>
      </c>
      <c r="B48" s="137" t="s">
        <v>113</v>
      </c>
      <c r="C48" s="64">
        <v>4.2042796141866772</v>
      </c>
      <c r="D48" s="138">
        <v>4.3989546030940909</v>
      </c>
      <c r="E48" s="64">
        <v>4.5282239337559309</v>
      </c>
      <c r="F48" s="64">
        <v>4.6714142734534887</v>
      </c>
      <c r="G48" s="64">
        <v>4.8061086407071514</v>
      </c>
      <c r="H48" s="141">
        <v>5.0441617304770796</v>
      </c>
      <c r="I48" s="62">
        <f t="shared" si="1"/>
        <v>0.16797642325808049</v>
      </c>
    </row>
    <row r="49" spans="1:9" x14ac:dyDescent="0.3">
      <c r="A49" s="32">
        <v>46</v>
      </c>
      <c r="B49" s="137" t="s">
        <v>125</v>
      </c>
      <c r="C49" s="64">
        <v>3.8998758082827383</v>
      </c>
      <c r="D49" s="138">
        <v>4.1389844131969573</v>
      </c>
      <c r="E49" s="64">
        <v>4.6394236418813444</v>
      </c>
      <c r="F49" s="64">
        <v>4.8754754621946041</v>
      </c>
      <c r="G49" s="64">
        <v>5.2892745284797726</v>
      </c>
      <c r="H49" s="141">
        <v>5.4566423961293884</v>
      </c>
      <c r="I49" s="62">
        <f t="shared" si="1"/>
        <v>0.31135331756933005</v>
      </c>
    </row>
    <row r="50" spans="1:9" x14ac:dyDescent="0.3">
      <c r="A50" s="32">
        <v>47</v>
      </c>
      <c r="B50" s="137" t="s">
        <v>144</v>
      </c>
      <c r="C50" s="64">
        <v>5.1164947791577298</v>
      </c>
      <c r="D50" s="138">
        <v>5.1594949669475962</v>
      </c>
      <c r="E50" s="64">
        <v>5.2066832955984497</v>
      </c>
      <c r="F50" s="64">
        <v>5.2719714730190841</v>
      </c>
      <c r="G50" s="64">
        <v>5.3104902162718846</v>
      </c>
      <c r="H50" s="141">
        <v>5.3663357254209778</v>
      </c>
      <c r="I50" s="148">
        <f t="shared" si="1"/>
        <v>4.9968189252649606E-2</v>
      </c>
    </row>
    <row r="51" spans="1:9" x14ac:dyDescent="0.3">
      <c r="A51" s="32">
        <v>48</v>
      </c>
      <c r="B51" s="137" t="s">
        <v>129</v>
      </c>
      <c r="C51" s="64">
        <v>8.1909335864934398</v>
      </c>
      <c r="D51" s="138">
        <v>8.2188928839817326</v>
      </c>
      <c r="E51" s="64">
        <v>8.2090095556237284</v>
      </c>
      <c r="F51" s="64">
        <v>8.1861696042791561</v>
      </c>
      <c r="G51" s="64">
        <v>8.1751033233439188</v>
      </c>
      <c r="H51" s="141">
        <v>8.1629254506568891</v>
      </c>
      <c r="I51" s="148">
        <f t="shared" si="1"/>
        <v>-5.6016271673101411E-3</v>
      </c>
    </row>
    <row r="52" spans="1:9" x14ac:dyDescent="0.3">
      <c r="A52" s="32">
        <v>49</v>
      </c>
      <c r="B52" s="137" t="s">
        <v>124</v>
      </c>
      <c r="C52" s="64">
        <v>17.45312117362776</v>
      </c>
      <c r="D52" s="138">
        <v>17.496765445556861</v>
      </c>
      <c r="E52" s="64">
        <v>17.557263652490771</v>
      </c>
      <c r="F52" s="64">
        <v>17.845952640598224</v>
      </c>
      <c r="G52" s="64">
        <v>18.231152843814034</v>
      </c>
      <c r="H52" s="141">
        <v>18.505633293976366</v>
      </c>
      <c r="I52" s="62">
        <f t="shared" si="1"/>
        <v>0.21050242406972117</v>
      </c>
    </row>
    <row r="53" spans="1:9" x14ac:dyDescent="0.3">
      <c r="A53" s="32">
        <v>50</v>
      </c>
      <c r="B53" s="145" t="s">
        <v>105</v>
      </c>
      <c r="C53" s="64">
        <v>5.306803287738453</v>
      </c>
      <c r="D53" s="138">
        <v>5.3428499553183419</v>
      </c>
      <c r="E53" s="64">
        <v>5.2479970358074457</v>
      </c>
      <c r="F53" s="64">
        <v>5.2930313535075326</v>
      </c>
      <c r="G53" s="64">
        <v>5.5057027065971802</v>
      </c>
      <c r="H53" s="141">
        <v>5.5386000143526939</v>
      </c>
      <c r="I53" s="148">
        <f t="shared" si="1"/>
        <v>4.6359345322848175E-2</v>
      </c>
    </row>
    <row r="54" spans="1:9" x14ac:dyDescent="0.3">
      <c r="A54" s="146" t="s">
        <v>15</v>
      </c>
      <c r="B54" s="147"/>
      <c r="C54" s="43">
        <v>6.634330176518259</v>
      </c>
      <c r="D54" s="143">
        <v>6.8565324219504191</v>
      </c>
      <c r="E54" s="43">
        <v>7.0493694716659867</v>
      </c>
      <c r="F54" s="43">
        <v>7.2988357155460184</v>
      </c>
      <c r="G54" s="43">
        <v>7.6113791693695756</v>
      </c>
      <c r="H54" s="144">
        <v>7.8273344831470917</v>
      </c>
      <c r="I54" s="40">
        <f t="shared" si="1"/>
        <v>0.23860086132576655</v>
      </c>
    </row>
    <row r="69" spans="11:11" x14ac:dyDescent="0.3">
      <c r="K69" s="142"/>
    </row>
  </sheetData>
  <mergeCells count="2">
    <mergeCell ref="A1:I1"/>
    <mergeCell ref="A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846FF-CC26-4326-BA02-9E9BFE29BAB1}">
  <dimension ref="A1:L55"/>
  <sheetViews>
    <sheetView workbookViewId="0"/>
  </sheetViews>
  <sheetFormatPr defaultRowHeight="21" x14ac:dyDescent="0.35"/>
  <cols>
    <col min="1" max="1" width="4.875" style="156" bestFit="1" customWidth="1"/>
    <col min="2" max="2" width="16.125" style="19" bestFit="1" customWidth="1"/>
    <col min="3" max="12" width="7.375" style="19" customWidth="1"/>
    <col min="13" max="16384" width="9" style="19"/>
  </cols>
  <sheetData>
    <row r="1" spans="1:12" x14ac:dyDescent="0.35">
      <c r="A1" s="217" t="s">
        <v>261</v>
      </c>
    </row>
    <row r="2" spans="1:12" ht="21.75" customHeight="1" x14ac:dyDescent="0.35">
      <c r="A2" s="209" t="s">
        <v>186</v>
      </c>
      <c r="B2" s="211" t="s">
        <v>187</v>
      </c>
      <c r="C2" s="203" t="s">
        <v>199</v>
      </c>
      <c r="D2" s="204"/>
      <c r="E2" s="204"/>
      <c r="F2" s="204"/>
      <c r="G2" s="205"/>
      <c r="H2" s="206" t="s">
        <v>200</v>
      </c>
      <c r="I2" s="207"/>
      <c r="J2" s="207"/>
      <c r="K2" s="207"/>
      <c r="L2" s="208"/>
    </row>
    <row r="3" spans="1:12" ht="57" customHeight="1" x14ac:dyDescent="0.35">
      <c r="A3" s="210"/>
      <c r="B3" s="212"/>
      <c r="C3" s="151" t="s">
        <v>201</v>
      </c>
      <c r="D3" s="151" t="s">
        <v>202</v>
      </c>
      <c r="E3" s="151" t="s">
        <v>203</v>
      </c>
      <c r="F3" s="151" t="s">
        <v>206</v>
      </c>
      <c r="G3" s="151" t="s">
        <v>15</v>
      </c>
      <c r="H3" s="151" t="s">
        <v>201</v>
      </c>
      <c r="I3" s="151" t="s">
        <v>202</v>
      </c>
      <c r="J3" s="151" t="s">
        <v>203</v>
      </c>
      <c r="K3" s="151" t="s">
        <v>206</v>
      </c>
      <c r="L3" s="151" t="s">
        <v>15</v>
      </c>
    </row>
    <row r="4" spans="1:12" x14ac:dyDescent="0.35">
      <c r="A4" s="154">
        <v>1</v>
      </c>
      <c r="B4" s="152" t="s">
        <v>52</v>
      </c>
      <c r="C4" s="157">
        <v>7</v>
      </c>
      <c r="D4" s="157">
        <v>1</v>
      </c>
      <c r="E4" s="157">
        <v>10</v>
      </c>
      <c r="F4" s="157">
        <v>13</v>
      </c>
      <c r="G4" s="157">
        <v>31</v>
      </c>
      <c r="H4" s="158">
        <v>16</v>
      </c>
      <c r="I4" s="158">
        <v>3</v>
      </c>
      <c r="J4" s="158">
        <v>13</v>
      </c>
      <c r="K4" s="158">
        <v>24</v>
      </c>
      <c r="L4" s="158">
        <v>56</v>
      </c>
    </row>
    <row r="5" spans="1:12" x14ac:dyDescent="0.35">
      <c r="A5" s="154">
        <v>2</v>
      </c>
      <c r="B5" s="152" t="s">
        <v>76</v>
      </c>
      <c r="C5" s="159">
        <v>8</v>
      </c>
      <c r="D5" s="159">
        <v>2</v>
      </c>
      <c r="E5" s="159">
        <v>4</v>
      </c>
      <c r="F5" s="159">
        <v>10</v>
      </c>
      <c r="G5" s="159">
        <v>24</v>
      </c>
      <c r="H5" s="154">
        <v>5</v>
      </c>
      <c r="I5" s="154">
        <v>2</v>
      </c>
      <c r="J5" s="154">
        <v>6</v>
      </c>
      <c r="K5" s="154">
        <v>14</v>
      </c>
      <c r="L5" s="154">
        <v>27</v>
      </c>
    </row>
    <row r="6" spans="1:12" x14ac:dyDescent="0.35">
      <c r="A6" s="154">
        <v>3</v>
      </c>
      <c r="B6" s="152" t="s">
        <v>73</v>
      </c>
      <c r="C6" s="159">
        <v>15</v>
      </c>
      <c r="D6" s="159">
        <v>3</v>
      </c>
      <c r="E6" s="159">
        <v>69</v>
      </c>
      <c r="F6" s="159">
        <v>9</v>
      </c>
      <c r="G6" s="159">
        <v>96</v>
      </c>
      <c r="H6" s="154">
        <v>17</v>
      </c>
      <c r="I6" s="154">
        <v>7</v>
      </c>
      <c r="J6" s="154">
        <v>205</v>
      </c>
      <c r="K6" s="154">
        <v>17</v>
      </c>
      <c r="L6" s="154">
        <v>246</v>
      </c>
    </row>
    <row r="7" spans="1:12" x14ac:dyDescent="0.35">
      <c r="A7" s="154">
        <v>4</v>
      </c>
      <c r="B7" s="152" t="s">
        <v>71</v>
      </c>
      <c r="C7" s="159">
        <v>10</v>
      </c>
      <c r="D7" s="159">
        <v>3</v>
      </c>
      <c r="E7" s="159">
        <v>22</v>
      </c>
      <c r="F7" s="159">
        <v>10</v>
      </c>
      <c r="G7" s="159">
        <v>45</v>
      </c>
      <c r="H7" s="154">
        <v>17</v>
      </c>
      <c r="I7" s="154">
        <v>4</v>
      </c>
      <c r="J7" s="154">
        <v>25</v>
      </c>
      <c r="K7" s="154">
        <v>7</v>
      </c>
      <c r="L7" s="154">
        <v>53</v>
      </c>
    </row>
    <row r="8" spans="1:12" x14ac:dyDescent="0.35">
      <c r="A8" s="154">
        <v>5</v>
      </c>
      <c r="B8" s="152" t="s">
        <v>59</v>
      </c>
      <c r="C8" s="159">
        <v>8</v>
      </c>
      <c r="D8" s="159">
        <v>10</v>
      </c>
      <c r="E8" s="159">
        <v>15</v>
      </c>
      <c r="F8" s="159">
        <v>24</v>
      </c>
      <c r="G8" s="159">
        <v>57</v>
      </c>
      <c r="H8" s="154">
        <v>17</v>
      </c>
      <c r="I8" s="154">
        <v>12</v>
      </c>
      <c r="J8" s="154">
        <v>21</v>
      </c>
      <c r="K8" s="154">
        <v>47</v>
      </c>
      <c r="L8" s="154">
        <v>97</v>
      </c>
    </row>
    <row r="9" spans="1:12" x14ac:dyDescent="0.35">
      <c r="A9" s="154">
        <v>6</v>
      </c>
      <c r="B9" s="152" t="s">
        <v>81</v>
      </c>
      <c r="C9" s="159">
        <v>12</v>
      </c>
      <c r="D9" s="159">
        <v>1</v>
      </c>
      <c r="E9" s="159">
        <v>22</v>
      </c>
      <c r="F9" s="159">
        <v>23</v>
      </c>
      <c r="G9" s="159">
        <v>58</v>
      </c>
      <c r="H9" s="154">
        <v>19</v>
      </c>
      <c r="I9" s="154">
        <v>5</v>
      </c>
      <c r="J9" s="154">
        <v>35</v>
      </c>
      <c r="K9" s="154">
        <v>17</v>
      </c>
      <c r="L9" s="154">
        <v>76</v>
      </c>
    </row>
    <row r="10" spans="1:12" x14ac:dyDescent="0.35">
      <c r="A10" s="154">
        <v>7</v>
      </c>
      <c r="B10" s="152" t="s">
        <v>58</v>
      </c>
      <c r="C10" s="159">
        <v>11</v>
      </c>
      <c r="D10" s="159">
        <v>2</v>
      </c>
      <c r="E10" s="159">
        <v>22</v>
      </c>
      <c r="F10" s="159">
        <v>13</v>
      </c>
      <c r="G10" s="159">
        <v>48</v>
      </c>
      <c r="H10" s="154">
        <v>14</v>
      </c>
      <c r="I10" s="154">
        <v>6</v>
      </c>
      <c r="J10" s="154">
        <v>32</v>
      </c>
      <c r="K10" s="154">
        <v>25</v>
      </c>
      <c r="L10" s="154">
        <v>77</v>
      </c>
    </row>
    <row r="11" spans="1:12" x14ac:dyDescent="0.35">
      <c r="A11" s="154">
        <v>8</v>
      </c>
      <c r="B11" s="152" t="s">
        <v>43</v>
      </c>
      <c r="C11" s="159">
        <v>6</v>
      </c>
      <c r="D11" s="159">
        <v>5</v>
      </c>
      <c r="E11" s="159">
        <v>5</v>
      </c>
      <c r="F11" s="159">
        <v>23</v>
      </c>
      <c r="G11" s="159">
        <v>39</v>
      </c>
      <c r="H11" s="154">
        <v>16</v>
      </c>
      <c r="I11" s="154">
        <v>5</v>
      </c>
      <c r="J11" s="154">
        <v>9</v>
      </c>
      <c r="K11" s="154">
        <v>21</v>
      </c>
      <c r="L11" s="154">
        <v>51</v>
      </c>
    </row>
    <row r="12" spans="1:12" x14ac:dyDescent="0.35">
      <c r="A12" s="154">
        <v>9</v>
      </c>
      <c r="B12" s="152" t="s">
        <v>39</v>
      </c>
      <c r="C12" s="159">
        <v>8</v>
      </c>
      <c r="D12" s="159">
        <v>2</v>
      </c>
      <c r="E12" s="159">
        <v>5</v>
      </c>
      <c r="F12" s="159">
        <v>18</v>
      </c>
      <c r="G12" s="159">
        <v>33</v>
      </c>
      <c r="H12" s="154">
        <v>9</v>
      </c>
      <c r="I12" s="154">
        <v>5</v>
      </c>
      <c r="J12" s="154">
        <v>3</v>
      </c>
      <c r="K12" s="154">
        <v>29</v>
      </c>
      <c r="L12" s="154">
        <v>46</v>
      </c>
    </row>
    <row r="13" spans="1:12" x14ac:dyDescent="0.35">
      <c r="A13" s="154">
        <v>10</v>
      </c>
      <c r="B13" s="152" t="s">
        <v>79</v>
      </c>
      <c r="C13" s="159">
        <v>11</v>
      </c>
      <c r="D13" s="159">
        <v>3</v>
      </c>
      <c r="E13" s="159">
        <v>13</v>
      </c>
      <c r="F13" s="159">
        <v>16</v>
      </c>
      <c r="G13" s="159">
        <v>43</v>
      </c>
      <c r="H13" s="154">
        <v>16</v>
      </c>
      <c r="I13" s="154">
        <v>10</v>
      </c>
      <c r="J13" s="154">
        <v>32</v>
      </c>
      <c r="K13" s="154">
        <v>20</v>
      </c>
      <c r="L13" s="154">
        <v>78</v>
      </c>
    </row>
    <row r="14" spans="1:12" x14ac:dyDescent="0.35">
      <c r="A14" s="154">
        <v>11</v>
      </c>
      <c r="B14" s="152" t="s">
        <v>82</v>
      </c>
      <c r="C14" s="159">
        <v>9</v>
      </c>
      <c r="D14" s="159">
        <v>10</v>
      </c>
      <c r="E14" s="159">
        <v>20</v>
      </c>
      <c r="F14" s="159">
        <v>13</v>
      </c>
      <c r="G14" s="159">
        <v>52</v>
      </c>
      <c r="H14" s="154">
        <v>9</v>
      </c>
      <c r="I14" s="154">
        <v>8</v>
      </c>
      <c r="J14" s="154">
        <v>71</v>
      </c>
      <c r="K14" s="154">
        <v>23</v>
      </c>
      <c r="L14" s="154">
        <v>111</v>
      </c>
    </row>
    <row r="15" spans="1:12" x14ac:dyDescent="0.35">
      <c r="A15" s="154">
        <v>12</v>
      </c>
      <c r="B15" s="152" t="s">
        <v>89</v>
      </c>
      <c r="C15" s="159">
        <v>12</v>
      </c>
      <c r="D15" s="159">
        <v>2</v>
      </c>
      <c r="E15" s="159">
        <v>27</v>
      </c>
      <c r="F15" s="159">
        <v>12</v>
      </c>
      <c r="G15" s="159">
        <v>53</v>
      </c>
      <c r="H15" s="154">
        <v>18</v>
      </c>
      <c r="I15" s="154">
        <v>1</v>
      </c>
      <c r="J15" s="154">
        <v>72</v>
      </c>
      <c r="K15" s="154">
        <v>12</v>
      </c>
      <c r="L15" s="154">
        <v>103</v>
      </c>
    </row>
    <row r="16" spans="1:12" x14ac:dyDescent="0.35">
      <c r="A16" s="154">
        <v>13</v>
      </c>
      <c r="B16" s="152" t="s">
        <v>75</v>
      </c>
      <c r="C16" s="159">
        <v>3</v>
      </c>
      <c r="D16" s="159">
        <v>2</v>
      </c>
      <c r="E16" s="159">
        <v>5</v>
      </c>
      <c r="F16" s="159">
        <v>15</v>
      </c>
      <c r="G16" s="159">
        <v>25</v>
      </c>
      <c r="H16" s="154">
        <v>11</v>
      </c>
      <c r="I16" s="154">
        <v>2</v>
      </c>
      <c r="J16" s="154">
        <v>12</v>
      </c>
      <c r="K16" s="154">
        <v>13</v>
      </c>
      <c r="L16" s="154">
        <v>38</v>
      </c>
    </row>
    <row r="17" spans="1:12" x14ac:dyDescent="0.35">
      <c r="A17" s="154">
        <v>14</v>
      </c>
      <c r="B17" s="152" t="s">
        <v>78</v>
      </c>
      <c r="C17" s="159">
        <v>3</v>
      </c>
      <c r="D17" s="159">
        <v>3</v>
      </c>
      <c r="E17" s="159">
        <v>9</v>
      </c>
      <c r="F17" s="159">
        <v>11</v>
      </c>
      <c r="G17" s="159">
        <v>26</v>
      </c>
      <c r="H17" s="154">
        <v>13</v>
      </c>
      <c r="I17" s="154">
        <v>5</v>
      </c>
      <c r="J17" s="154">
        <v>10</v>
      </c>
      <c r="K17" s="154">
        <v>17</v>
      </c>
      <c r="L17" s="154">
        <v>45</v>
      </c>
    </row>
    <row r="18" spans="1:12" x14ac:dyDescent="0.35">
      <c r="A18" s="154">
        <v>15</v>
      </c>
      <c r="B18" s="152" t="s">
        <v>77</v>
      </c>
      <c r="C18" s="159">
        <v>4</v>
      </c>
      <c r="D18" s="159">
        <v>0</v>
      </c>
      <c r="E18" s="159">
        <v>3</v>
      </c>
      <c r="F18" s="159">
        <v>7</v>
      </c>
      <c r="G18" s="159">
        <v>14</v>
      </c>
      <c r="H18" s="154"/>
      <c r="I18" s="154">
        <v>4</v>
      </c>
      <c r="J18" s="154">
        <v>5</v>
      </c>
      <c r="K18" s="154">
        <v>8</v>
      </c>
      <c r="L18" s="154">
        <v>17</v>
      </c>
    </row>
    <row r="19" spans="1:12" x14ac:dyDescent="0.35">
      <c r="A19" s="154">
        <v>16</v>
      </c>
      <c r="B19" s="152" t="s">
        <v>65</v>
      </c>
      <c r="C19" s="159">
        <v>15</v>
      </c>
      <c r="D19" s="159">
        <v>2</v>
      </c>
      <c r="E19" s="159">
        <v>26</v>
      </c>
      <c r="F19" s="159">
        <v>32</v>
      </c>
      <c r="G19" s="159">
        <v>75</v>
      </c>
      <c r="H19" s="154">
        <v>20</v>
      </c>
      <c r="I19" s="154">
        <v>7</v>
      </c>
      <c r="J19" s="154">
        <v>26</v>
      </c>
      <c r="K19" s="154">
        <v>43</v>
      </c>
      <c r="L19" s="154">
        <v>96</v>
      </c>
    </row>
    <row r="20" spans="1:12" x14ac:dyDescent="0.35">
      <c r="A20" s="154">
        <v>17</v>
      </c>
      <c r="B20" s="152" t="s">
        <v>86</v>
      </c>
      <c r="C20" s="159">
        <v>23</v>
      </c>
      <c r="D20" s="159">
        <v>5</v>
      </c>
      <c r="E20" s="159">
        <v>108</v>
      </c>
      <c r="F20" s="159">
        <v>21</v>
      </c>
      <c r="G20" s="159">
        <v>157</v>
      </c>
      <c r="H20" s="154">
        <v>21</v>
      </c>
      <c r="I20" s="154">
        <v>5</v>
      </c>
      <c r="J20" s="154">
        <v>116</v>
      </c>
      <c r="K20" s="154">
        <v>31</v>
      </c>
      <c r="L20" s="154">
        <v>173</v>
      </c>
    </row>
    <row r="21" spans="1:12" x14ac:dyDescent="0.35">
      <c r="A21" s="154">
        <v>18</v>
      </c>
      <c r="B21" s="152" t="s">
        <v>57</v>
      </c>
      <c r="C21" s="159">
        <v>15</v>
      </c>
      <c r="D21" s="159">
        <v>7</v>
      </c>
      <c r="E21" s="159">
        <v>19</v>
      </c>
      <c r="F21" s="159">
        <v>15</v>
      </c>
      <c r="G21" s="159">
        <v>56</v>
      </c>
      <c r="H21" s="154">
        <v>8</v>
      </c>
      <c r="I21" s="154">
        <v>9</v>
      </c>
      <c r="J21" s="154">
        <v>75</v>
      </c>
      <c r="K21" s="154">
        <v>34</v>
      </c>
      <c r="L21" s="154">
        <v>126</v>
      </c>
    </row>
    <row r="22" spans="1:12" x14ac:dyDescent="0.35">
      <c r="A22" s="154">
        <v>19</v>
      </c>
      <c r="B22" s="152" t="s">
        <v>51</v>
      </c>
      <c r="C22" s="159">
        <v>8</v>
      </c>
      <c r="D22" s="159">
        <v>0</v>
      </c>
      <c r="E22" s="159">
        <v>6</v>
      </c>
      <c r="F22" s="159">
        <v>10</v>
      </c>
      <c r="G22" s="159">
        <v>24</v>
      </c>
      <c r="H22" s="154">
        <v>10</v>
      </c>
      <c r="I22" s="154">
        <v>4</v>
      </c>
      <c r="J22" s="154">
        <v>2</v>
      </c>
      <c r="K22" s="154">
        <v>17</v>
      </c>
      <c r="L22" s="154">
        <v>33</v>
      </c>
    </row>
    <row r="23" spans="1:12" x14ac:dyDescent="0.35">
      <c r="A23" s="154">
        <v>20</v>
      </c>
      <c r="B23" s="152" t="s">
        <v>88</v>
      </c>
      <c r="C23" s="159">
        <v>16</v>
      </c>
      <c r="D23" s="159">
        <v>5</v>
      </c>
      <c r="E23" s="159">
        <v>35</v>
      </c>
      <c r="F23" s="159">
        <v>23</v>
      </c>
      <c r="G23" s="159">
        <v>79</v>
      </c>
      <c r="H23" s="154">
        <v>13</v>
      </c>
      <c r="I23" s="154">
        <v>6</v>
      </c>
      <c r="J23" s="154">
        <v>64</v>
      </c>
      <c r="K23" s="154">
        <v>28</v>
      </c>
      <c r="L23" s="154">
        <v>111</v>
      </c>
    </row>
    <row r="24" spans="1:12" x14ac:dyDescent="0.35">
      <c r="A24" s="154">
        <v>21</v>
      </c>
      <c r="B24" s="152" t="s">
        <v>61</v>
      </c>
      <c r="C24" s="159">
        <v>11</v>
      </c>
      <c r="D24" s="159">
        <v>5</v>
      </c>
      <c r="E24" s="159">
        <v>5</v>
      </c>
      <c r="F24" s="159">
        <v>15</v>
      </c>
      <c r="G24" s="159">
        <v>36</v>
      </c>
      <c r="H24" s="154">
        <v>9</v>
      </c>
      <c r="I24" s="154">
        <v>4</v>
      </c>
      <c r="J24" s="154">
        <v>11</v>
      </c>
      <c r="K24" s="154">
        <v>25</v>
      </c>
      <c r="L24" s="154">
        <v>49</v>
      </c>
    </row>
    <row r="25" spans="1:12" x14ac:dyDescent="0.35">
      <c r="A25" s="154">
        <v>22</v>
      </c>
      <c r="B25" s="152" t="s">
        <v>55</v>
      </c>
      <c r="C25" s="159">
        <v>5</v>
      </c>
      <c r="D25" s="159">
        <v>10</v>
      </c>
      <c r="E25" s="159">
        <v>12</v>
      </c>
      <c r="F25" s="159">
        <v>16</v>
      </c>
      <c r="G25" s="159">
        <v>43</v>
      </c>
      <c r="H25" s="154">
        <v>16</v>
      </c>
      <c r="I25" s="154">
        <v>7</v>
      </c>
      <c r="J25" s="154">
        <v>23</v>
      </c>
      <c r="K25" s="154">
        <v>18</v>
      </c>
      <c r="L25" s="154">
        <v>64</v>
      </c>
    </row>
    <row r="26" spans="1:12" x14ac:dyDescent="0.35">
      <c r="A26" s="154">
        <v>23</v>
      </c>
      <c r="B26" s="152" t="s">
        <v>90</v>
      </c>
      <c r="C26" s="159">
        <v>9</v>
      </c>
      <c r="D26" s="159">
        <v>0</v>
      </c>
      <c r="E26" s="159">
        <v>18</v>
      </c>
      <c r="F26" s="159">
        <v>9</v>
      </c>
      <c r="G26" s="159">
        <v>36</v>
      </c>
      <c r="H26" s="154">
        <v>13</v>
      </c>
      <c r="I26" s="154">
        <v>10</v>
      </c>
      <c r="J26" s="154">
        <v>47</v>
      </c>
      <c r="K26" s="154">
        <v>19</v>
      </c>
      <c r="L26" s="154">
        <v>89</v>
      </c>
    </row>
    <row r="27" spans="1:12" x14ac:dyDescent="0.35">
      <c r="A27" s="154">
        <v>24</v>
      </c>
      <c r="B27" s="152" t="s">
        <v>80</v>
      </c>
      <c r="C27" s="159">
        <v>11</v>
      </c>
      <c r="D27" s="159">
        <v>5</v>
      </c>
      <c r="E27" s="159">
        <v>12</v>
      </c>
      <c r="F27" s="159">
        <v>15</v>
      </c>
      <c r="G27" s="159">
        <v>43</v>
      </c>
      <c r="H27" s="154">
        <v>7</v>
      </c>
      <c r="I27" s="154">
        <v>9</v>
      </c>
      <c r="J27" s="154">
        <v>7</v>
      </c>
      <c r="K27" s="154">
        <v>34</v>
      </c>
      <c r="L27" s="154">
        <v>57</v>
      </c>
    </row>
    <row r="28" spans="1:12" x14ac:dyDescent="0.35">
      <c r="A28" s="154">
        <v>25</v>
      </c>
      <c r="B28" s="152" t="s">
        <v>46</v>
      </c>
      <c r="C28" s="159">
        <v>5</v>
      </c>
      <c r="D28" s="159">
        <v>2</v>
      </c>
      <c r="E28" s="159">
        <v>5</v>
      </c>
      <c r="F28" s="159">
        <v>7</v>
      </c>
      <c r="G28" s="159">
        <v>19</v>
      </c>
      <c r="H28" s="154">
        <v>15</v>
      </c>
      <c r="I28" s="154">
        <v>2</v>
      </c>
      <c r="J28" s="154">
        <v>4</v>
      </c>
      <c r="K28" s="154">
        <v>14</v>
      </c>
      <c r="L28" s="154">
        <v>35</v>
      </c>
    </row>
    <row r="29" spans="1:12" x14ac:dyDescent="0.35">
      <c r="A29" s="154">
        <v>26</v>
      </c>
      <c r="B29" s="152" t="s">
        <v>69</v>
      </c>
      <c r="C29" s="159">
        <v>5</v>
      </c>
      <c r="D29" s="159">
        <v>0</v>
      </c>
      <c r="E29" s="159">
        <v>9</v>
      </c>
      <c r="F29" s="159">
        <v>8</v>
      </c>
      <c r="G29" s="159">
        <v>22</v>
      </c>
      <c r="H29" s="154">
        <v>13</v>
      </c>
      <c r="I29" s="154">
        <v>3</v>
      </c>
      <c r="J29" s="154">
        <v>29</v>
      </c>
      <c r="K29" s="154">
        <v>21</v>
      </c>
      <c r="L29" s="154">
        <v>66</v>
      </c>
    </row>
    <row r="30" spans="1:12" x14ac:dyDescent="0.35">
      <c r="A30" s="154">
        <v>27</v>
      </c>
      <c r="B30" s="152" t="s">
        <v>47</v>
      </c>
      <c r="C30" s="159">
        <v>9</v>
      </c>
      <c r="D30" s="159">
        <v>3</v>
      </c>
      <c r="E30" s="159">
        <v>2</v>
      </c>
      <c r="F30" s="159">
        <v>22</v>
      </c>
      <c r="G30" s="159">
        <v>36</v>
      </c>
      <c r="H30" s="154">
        <v>6</v>
      </c>
      <c r="I30" s="154">
        <v>4</v>
      </c>
      <c r="J30" s="154">
        <v>4</v>
      </c>
      <c r="K30" s="154">
        <v>20</v>
      </c>
      <c r="L30" s="154">
        <v>34</v>
      </c>
    </row>
    <row r="31" spans="1:12" x14ac:dyDescent="0.35">
      <c r="A31" s="154">
        <v>28</v>
      </c>
      <c r="B31" s="152" t="s">
        <v>70</v>
      </c>
      <c r="C31" s="159">
        <v>19</v>
      </c>
      <c r="D31" s="159">
        <v>4</v>
      </c>
      <c r="E31" s="159">
        <v>81</v>
      </c>
      <c r="F31" s="159">
        <v>16</v>
      </c>
      <c r="G31" s="159">
        <v>120</v>
      </c>
      <c r="H31" s="154">
        <v>25</v>
      </c>
      <c r="I31" s="154">
        <v>7</v>
      </c>
      <c r="J31" s="154">
        <v>138</v>
      </c>
      <c r="K31" s="154">
        <v>34</v>
      </c>
      <c r="L31" s="154">
        <v>204</v>
      </c>
    </row>
    <row r="32" spans="1:12" x14ac:dyDescent="0.35">
      <c r="A32" s="154">
        <v>29</v>
      </c>
      <c r="B32" s="152" t="s">
        <v>36</v>
      </c>
      <c r="C32" s="159">
        <v>4</v>
      </c>
      <c r="D32" s="159">
        <v>1</v>
      </c>
      <c r="E32" s="159">
        <v>1</v>
      </c>
      <c r="F32" s="159">
        <v>6</v>
      </c>
      <c r="G32" s="159">
        <v>12</v>
      </c>
      <c r="H32" s="154">
        <v>6</v>
      </c>
      <c r="I32" s="154">
        <v>3</v>
      </c>
      <c r="J32" s="154">
        <v>3</v>
      </c>
      <c r="K32" s="154">
        <v>12</v>
      </c>
      <c r="L32" s="154">
        <v>24</v>
      </c>
    </row>
    <row r="33" spans="1:12" x14ac:dyDescent="0.35">
      <c r="A33" s="154">
        <v>30</v>
      </c>
      <c r="B33" s="152" t="s">
        <v>40</v>
      </c>
      <c r="C33" s="159">
        <v>4</v>
      </c>
      <c r="D33" s="159">
        <v>2</v>
      </c>
      <c r="E33" s="159">
        <v>3</v>
      </c>
      <c r="F33" s="159">
        <v>18</v>
      </c>
      <c r="G33" s="159">
        <v>27</v>
      </c>
      <c r="H33" s="154">
        <v>9</v>
      </c>
      <c r="I33" s="154">
        <v>5</v>
      </c>
      <c r="J33" s="154">
        <v>7</v>
      </c>
      <c r="K33" s="154">
        <v>17</v>
      </c>
      <c r="L33" s="154">
        <v>38</v>
      </c>
    </row>
    <row r="34" spans="1:12" x14ac:dyDescent="0.35">
      <c r="A34" s="154">
        <v>31</v>
      </c>
      <c r="B34" s="152" t="s">
        <v>49</v>
      </c>
      <c r="C34" s="159">
        <v>7</v>
      </c>
      <c r="D34" s="159">
        <v>4</v>
      </c>
      <c r="E34" s="159">
        <v>19</v>
      </c>
      <c r="F34" s="159">
        <v>10</v>
      </c>
      <c r="G34" s="159">
        <v>40</v>
      </c>
      <c r="H34" s="154">
        <v>8</v>
      </c>
      <c r="I34" s="154">
        <v>4</v>
      </c>
      <c r="J34" s="154">
        <v>13</v>
      </c>
      <c r="K34" s="154">
        <v>7</v>
      </c>
      <c r="L34" s="154">
        <v>32</v>
      </c>
    </row>
    <row r="35" spans="1:12" x14ac:dyDescent="0.35">
      <c r="A35" s="154">
        <v>32</v>
      </c>
      <c r="B35" s="152" t="s">
        <v>35</v>
      </c>
      <c r="C35" s="159">
        <v>8</v>
      </c>
      <c r="D35" s="159">
        <v>2</v>
      </c>
      <c r="E35" s="159">
        <v>1</v>
      </c>
      <c r="F35" s="159">
        <v>5</v>
      </c>
      <c r="G35" s="159">
        <v>16</v>
      </c>
      <c r="H35" s="154">
        <v>7</v>
      </c>
      <c r="I35" s="154">
        <v>3</v>
      </c>
      <c r="J35" s="154">
        <v>3</v>
      </c>
      <c r="K35" s="154">
        <v>11</v>
      </c>
      <c r="L35" s="154">
        <v>24</v>
      </c>
    </row>
    <row r="36" spans="1:12" x14ac:dyDescent="0.35">
      <c r="A36" s="154">
        <v>33</v>
      </c>
      <c r="B36" s="152" t="s">
        <v>84</v>
      </c>
      <c r="C36" s="159">
        <v>13</v>
      </c>
      <c r="D36" s="159">
        <v>3</v>
      </c>
      <c r="E36" s="159">
        <v>8</v>
      </c>
      <c r="F36" s="159">
        <v>11</v>
      </c>
      <c r="G36" s="159">
        <v>35</v>
      </c>
      <c r="H36" s="154">
        <v>9</v>
      </c>
      <c r="I36" s="154">
        <v>3</v>
      </c>
      <c r="J36" s="154">
        <v>20</v>
      </c>
      <c r="K36" s="154">
        <v>23</v>
      </c>
      <c r="L36" s="154">
        <v>55</v>
      </c>
    </row>
    <row r="37" spans="1:12" x14ac:dyDescent="0.35">
      <c r="A37" s="154">
        <v>34</v>
      </c>
      <c r="B37" s="152" t="s">
        <v>66</v>
      </c>
      <c r="C37" s="159">
        <v>13</v>
      </c>
      <c r="D37" s="159">
        <v>4</v>
      </c>
      <c r="E37" s="159">
        <v>76</v>
      </c>
      <c r="F37" s="159">
        <v>19</v>
      </c>
      <c r="G37" s="159">
        <v>112</v>
      </c>
      <c r="H37" s="154">
        <v>19</v>
      </c>
      <c r="I37" s="154">
        <v>6</v>
      </c>
      <c r="J37" s="154">
        <v>173</v>
      </c>
      <c r="K37" s="154">
        <v>14</v>
      </c>
      <c r="L37" s="154">
        <v>212</v>
      </c>
    </row>
    <row r="38" spans="1:12" x14ac:dyDescent="0.35">
      <c r="A38" s="154">
        <v>35</v>
      </c>
      <c r="B38" s="152" t="s">
        <v>48</v>
      </c>
      <c r="C38" s="159">
        <v>5</v>
      </c>
      <c r="D38" s="159">
        <v>4</v>
      </c>
      <c r="E38" s="159">
        <v>4</v>
      </c>
      <c r="F38" s="159">
        <v>10</v>
      </c>
      <c r="G38" s="159">
        <v>23</v>
      </c>
      <c r="H38" s="154">
        <v>16</v>
      </c>
      <c r="I38" s="154">
        <v>3</v>
      </c>
      <c r="J38" s="154">
        <v>14</v>
      </c>
      <c r="K38" s="154">
        <v>22</v>
      </c>
      <c r="L38" s="154">
        <v>55</v>
      </c>
    </row>
    <row r="39" spans="1:12" x14ac:dyDescent="0.35">
      <c r="A39" s="154">
        <v>36</v>
      </c>
      <c r="B39" s="152" t="s">
        <v>42</v>
      </c>
      <c r="C39" s="159">
        <v>10</v>
      </c>
      <c r="D39" s="159">
        <v>1</v>
      </c>
      <c r="E39" s="159">
        <v>10</v>
      </c>
      <c r="F39" s="159">
        <v>15</v>
      </c>
      <c r="G39" s="159">
        <v>36</v>
      </c>
      <c r="H39" s="154">
        <v>10</v>
      </c>
      <c r="I39" s="154">
        <v>6</v>
      </c>
      <c r="J39" s="154">
        <v>23</v>
      </c>
      <c r="K39" s="154">
        <v>33</v>
      </c>
      <c r="L39" s="154">
        <v>72</v>
      </c>
    </row>
    <row r="40" spans="1:12" x14ac:dyDescent="0.35">
      <c r="A40" s="154">
        <v>37</v>
      </c>
      <c r="B40" s="152" t="s">
        <v>205</v>
      </c>
      <c r="C40" s="159">
        <v>10</v>
      </c>
      <c r="D40" s="159">
        <v>1</v>
      </c>
      <c r="E40" s="159">
        <v>1</v>
      </c>
      <c r="F40" s="159">
        <v>7</v>
      </c>
      <c r="G40" s="159">
        <v>19</v>
      </c>
      <c r="H40" s="154">
        <v>10</v>
      </c>
      <c r="I40" s="154">
        <v>3</v>
      </c>
      <c r="J40" s="154">
        <v>8</v>
      </c>
      <c r="K40" s="154">
        <v>8</v>
      </c>
      <c r="L40" s="154">
        <v>29</v>
      </c>
    </row>
    <row r="41" spans="1:12" x14ac:dyDescent="0.35">
      <c r="A41" s="154">
        <v>38</v>
      </c>
      <c r="B41" s="152" t="s">
        <v>67</v>
      </c>
      <c r="C41" s="159">
        <v>11</v>
      </c>
      <c r="D41" s="159">
        <v>11</v>
      </c>
      <c r="E41" s="159">
        <v>142</v>
      </c>
      <c r="F41" s="159">
        <v>16</v>
      </c>
      <c r="G41" s="159">
        <v>180</v>
      </c>
      <c r="H41" s="154">
        <v>28</v>
      </c>
      <c r="I41" s="154">
        <v>8</v>
      </c>
      <c r="J41" s="154">
        <v>331</v>
      </c>
      <c r="K41" s="154">
        <v>28</v>
      </c>
      <c r="L41" s="154">
        <v>395</v>
      </c>
    </row>
    <row r="42" spans="1:12" x14ac:dyDescent="0.35">
      <c r="A42" s="154">
        <v>39</v>
      </c>
      <c r="B42" s="152" t="s">
        <v>60</v>
      </c>
      <c r="C42" s="159">
        <v>9</v>
      </c>
      <c r="D42" s="159">
        <v>3</v>
      </c>
      <c r="E42" s="159">
        <v>11</v>
      </c>
      <c r="F42" s="159">
        <v>11</v>
      </c>
      <c r="G42" s="159">
        <v>34</v>
      </c>
      <c r="H42" s="154">
        <v>9</v>
      </c>
      <c r="I42" s="154">
        <v>2</v>
      </c>
      <c r="J42" s="154">
        <v>27</v>
      </c>
      <c r="K42" s="154">
        <v>19</v>
      </c>
      <c r="L42" s="154">
        <v>57</v>
      </c>
    </row>
    <row r="43" spans="1:12" x14ac:dyDescent="0.35">
      <c r="A43" s="154">
        <v>40</v>
      </c>
      <c r="B43" s="152" t="s">
        <v>44</v>
      </c>
      <c r="C43" s="159">
        <v>15</v>
      </c>
      <c r="D43" s="159">
        <v>2</v>
      </c>
      <c r="E43" s="159">
        <v>5</v>
      </c>
      <c r="F43" s="159">
        <v>21</v>
      </c>
      <c r="G43" s="159">
        <v>43</v>
      </c>
      <c r="H43" s="154">
        <v>19</v>
      </c>
      <c r="I43" s="154">
        <v>7</v>
      </c>
      <c r="J43" s="154">
        <v>10</v>
      </c>
      <c r="K43" s="154">
        <v>26</v>
      </c>
      <c r="L43" s="154">
        <v>62</v>
      </c>
    </row>
    <row r="44" spans="1:12" x14ac:dyDescent="0.35">
      <c r="A44" s="154">
        <v>41</v>
      </c>
      <c r="B44" s="152" t="s">
        <v>54</v>
      </c>
      <c r="C44" s="159">
        <v>16</v>
      </c>
      <c r="D44" s="159">
        <v>2</v>
      </c>
      <c r="E44" s="159">
        <v>5</v>
      </c>
      <c r="F44" s="159">
        <v>17</v>
      </c>
      <c r="G44" s="159">
        <v>40</v>
      </c>
      <c r="H44" s="154">
        <v>19</v>
      </c>
      <c r="I44" s="154">
        <v>4</v>
      </c>
      <c r="J44" s="154">
        <v>4</v>
      </c>
      <c r="K44" s="154">
        <v>47</v>
      </c>
      <c r="L44" s="154">
        <v>74</v>
      </c>
    </row>
    <row r="45" spans="1:12" x14ac:dyDescent="0.35">
      <c r="A45" s="154">
        <v>42</v>
      </c>
      <c r="B45" s="152" t="s">
        <v>53</v>
      </c>
      <c r="C45" s="159">
        <v>17</v>
      </c>
      <c r="D45" s="159">
        <v>6</v>
      </c>
      <c r="E45" s="159">
        <v>15</v>
      </c>
      <c r="F45" s="159">
        <v>20</v>
      </c>
      <c r="G45" s="159">
        <v>58</v>
      </c>
      <c r="H45" s="154">
        <v>8</v>
      </c>
      <c r="I45" s="154">
        <v>7</v>
      </c>
      <c r="J45" s="154">
        <v>31</v>
      </c>
      <c r="K45" s="154">
        <v>30</v>
      </c>
      <c r="L45" s="154">
        <v>76</v>
      </c>
    </row>
    <row r="46" spans="1:12" x14ac:dyDescent="0.35">
      <c r="A46" s="154">
        <v>43</v>
      </c>
      <c r="B46" s="152" t="s">
        <v>72</v>
      </c>
      <c r="C46" s="159">
        <v>8</v>
      </c>
      <c r="D46" s="159">
        <v>2</v>
      </c>
      <c r="E46" s="159">
        <v>35</v>
      </c>
      <c r="F46" s="159">
        <v>4</v>
      </c>
      <c r="G46" s="159">
        <v>49</v>
      </c>
      <c r="H46" s="154">
        <v>11</v>
      </c>
      <c r="I46" s="154">
        <v>2</v>
      </c>
      <c r="J46" s="154">
        <v>75</v>
      </c>
      <c r="K46" s="154">
        <v>16</v>
      </c>
      <c r="L46" s="154">
        <v>104</v>
      </c>
    </row>
    <row r="47" spans="1:12" x14ac:dyDescent="0.35">
      <c r="A47" s="154">
        <v>44</v>
      </c>
      <c r="B47" s="152" t="s">
        <v>37</v>
      </c>
      <c r="C47" s="159">
        <v>6</v>
      </c>
      <c r="D47" s="159">
        <v>0</v>
      </c>
      <c r="E47" s="159">
        <v>0</v>
      </c>
      <c r="F47" s="159">
        <v>6</v>
      </c>
      <c r="G47" s="159">
        <v>12</v>
      </c>
      <c r="H47" s="154">
        <v>3</v>
      </c>
      <c r="I47" s="154">
        <v>0</v>
      </c>
      <c r="J47" s="154">
        <v>1</v>
      </c>
      <c r="K47" s="154">
        <v>5</v>
      </c>
      <c r="L47" s="154">
        <v>9</v>
      </c>
    </row>
    <row r="48" spans="1:12" x14ac:dyDescent="0.35">
      <c r="A48" s="154">
        <v>45</v>
      </c>
      <c r="B48" s="152" t="s">
        <v>50</v>
      </c>
      <c r="C48" s="159">
        <v>10</v>
      </c>
      <c r="D48" s="159">
        <v>3</v>
      </c>
      <c r="E48" s="159">
        <v>5</v>
      </c>
      <c r="F48" s="159">
        <v>12</v>
      </c>
      <c r="G48" s="159">
        <v>30</v>
      </c>
      <c r="H48" s="154">
        <v>12</v>
      </c>
      <c r="I48" s="154">
        <v>0</v>
      </c>
      <c r="J48" s="154">
        <v>5</v>
      </c>
      <c r="K48" s="154">
        <v>20</v>
      </c>
      <c r="L48" s="154">
        <v>37</v>
      </c>
    </row>
    <row r="49" spans="1:12" x14ac:dyDescent="0.35">
      <c r="A49" s="154">
        <v>46</v>
      </c>
      <c r="B49" s="152" t="s">
        <v>63</v>
      </c>
      <c r="C49" s="159">
        <v>7</v>
      </c>
      <c r="D49" s="159">
        <v>4</v>
      </c>
      <c r="E49" s="159">
        <v>56</v>
      </c>
      <c r="F49" s="159">
        <v>5</v>
      </c>
      <c r="G49" s="159">
        <v>72</v>
      </c>
      <c r="H49" s="154">
        <v>25</v>
      </c>
      <c r="I49" s="154">
        <v>4</v>
      </c>
      <c r="J49" s="154">
        <v>100</v>
      </c>
      <c r="K49" s="154">
        <v>16</v>
      </c>
      <c r="L49" s="154">
        <v>145</v>
      </c>
    </row>
    <row r="50" spans="1:12" x14ac:dyDescent="0.35">
      <c r="A50" s="154">
        <v>47</v>
      </c>
      <c r="B50" s="152" t="s">
        <v>85</v>
      </c>
      <c r="C50" s="159">
        <v>9</v>
      </c>
      <c r="D50" s="159">
        <v>3</v>
      </c>
      <c r="E50" s="159">
        <v>14</v>
      </c>
      <c r="F50" s="159">
        <v>15</v>
      </c>
      <c r="G50" s="159">
        <v>41</v>
      </c>
      <c r="H50" s="154">
        <v>20</v>
      </c>
      <c r="I50" s="154">
        <v>0</v>
      </c>
      <c r="J50" s="154">
        <v>44</v>
      </c>
      <c r="K50" s="154">
        <v>15</v>
      </c>
      <c r="L50" s="154">
        <v>79</v>
      </c>
    </row>
    <row r="51" spans="1:12" x14ac:dyDescent="0.35">
      <c r="A51" s="154">
        <v>48</v>
      </c>
      <c r="B51" s="152" t="s">
        <v>68</v>
      </c>
      <c r="C51" s="159">
        <v>13</v>
      </c>
      <c r="D51" s="159">
        <v>5</v>
      </c>
      <c r="E51" s="159">
        <v>156</v>
      </c>
      <c r="F51" s="159">
        <v>12</v>
      </c>
      <c r="G51" s="159">
        <v>186</v>
      </c>
      <c r="H51" s="154">
        <v>25</v>
      </c>
      <c r="I51" s="154">
        <v>2</v>
      </c>
      <c r="J51" s="154">
        <v>415</v>
      </c>
      <c r="K51" s="154">
        <v>20</v>
      </c>
      <c r="L51" s="154">
        <v>462</v>
      </c>
    </row>
    <row r="52" spans="1:12" x14ac:dyDescent="0.35">
      <c r="A52" s="154">
        <v>49</v>
      </c>
      <c r="B52" s="152" t="s">
        <v>62</v>
      </c>
      <c r="C52" s="159">
        <v>6</v>
      </c>
      <c r="D52" s="159">
        <v>1</v>
      </c>
      <c r="E52" s="159">
        <v>7</v>
      </c>
      <c r="F52" s="159">
        <v>9</v>
      </c>
      <c r="G52" s="159">
        <v>23</v>
      </c>
      <c r="H52" s="154">
        <v>4</v>
      </c>
      <c r="I52" s="154">
        <v>4</v>
      </c>
      <c r="J52" s="154">
        <v>13</v>
      </c>
      <c r="K52" s="154">
        <v>14</v>
      </c>
      <c r="L52" s="154">
        <v>35</v>
      </c>
    </row>
    <row r="53" spans="1:12" x14ac:dyDescent="0.35">
      <c r="A53" s="155">
        <v>50</v>
      </c>
      <c r="B53" s="152" t="s">
        <v>41</v>
      </c>
      <c r="C53" s="159">
        <v>12</v>
      </c>
      <c r="D53" s="159">
        <v>5</v>
      </c>
      <c r="E53" s="159">
        <v>11</v>
      </c>
      <c r="F53" s="159">
        <v>14</v>
      </c>
      <c r="G53" s="159">
        <v>42</v>
      </c>
      <c r="H53" s="154">
        <v>18</v>
      </c>
      <c r="I53" s="154">
        <v>8</v>
      </c>
      <c r="J53" s="154">
        <v>19</v>
      </c>
      <c r="K53" s="154">
        <v>38</v>
      </c>
      <c r="L53" s="154">
        <v>83</v>
      </c>
    </row>
    <row r="54" spans="1:12" x14ac:dyDescent="0.35">
      <c r="A54" s="201" t="s">
        <v>15</v>
      </c>
      <c r="B54" s="202"/>
      <c r="C54" s="160">
        <v>31</v>
      </c>
      <c r="D54" s="160">
        <v>11</v>
      </c>
      <c r="E54" s="160">
        <v>174</v>
      </c>
      <c r="F54" s="160">
        <v>35</v>
      </c>
      <c r="G54" s="160">
        <v>251</v>
      </c>
      <c r="H54" s="160">
        <v>47</v>
      </c>
      <c r="I54" s="160">
        <v>14</v>
      </c>
      <c r="J54" s="160">
        <v>447</v>
      </c>
      <c r="K54" s="160">
        <v>72</v>
      </c>
      <c r="L54" s="160">
        <v>580</v>
      </c>
    </row>
    <row r="55" spans="1:12" x14ac:dyDescent="0.35">
      <c r="C55" s="153"/>
      <c r="D55" s="153"/>
      <c r="E55" s="153"/>
      <c r="F55" s="153"/>
      <c r="H55" s="153"/>
      <c r="I55" s="153"/>
      <c r="J55" s="153"/>
      <c r="K55" s="153"/>
    </row>
  </sheetData>
  <mergeCells count="5">
    <mergeCell ref="A54:B54"/>
    <mergeCell ref="C2:G2"/>
    <mergeCell ref="H2:L2"/>
    <mergeCell ref="A2:A3"/>
    <mergeCell ref="B2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14</vt:i4>
      </vt:variant>
      <vt:variant>
        <vt:lpstr>ช่วงที่มีชื่อ</vt:lpstr>
      </vt:variant>
      <vt:variant>
        <vt:i4>2</vt:i4>
      </vt:variant>
    </vt:vector>
  </HeadingPairs>
  <TitlesOfParts>
    <vt:vector size="16" baseType="lpstr">
      <vt:lpstr>สารบัญ</vt:lpstr>
      <vt:lpstr>T10-1</vt:lpstr>
      <vt:lpstr>T10-2</vt:lpstr>
      <vt:lpstr>T10-3</vt:lpstr>
      <vt:lpstr>T10-4</vt:lpstr>
      <vt:lpstr>T10-5</vt:lpstr>
      <vt:lpstr>T10-6</vt:lpstr>
      <vt:lpstr>T10-7</vt:lpstr>
      <vt:lpstr>T10-8</vt:lpstr>
      <vt:lpstr>G10-1</vt:lpstr>
      <vt:lpstr>G10-2</vt:lpstr>
      <vt:lpstr>G10-3</vt:lpstr>
      <vt:lpstr>Geo10-1</vt:lpstr>
      <vt:lpstr>Geo10-2,3</vt:lpstr>
      <vt:lpstr>'T10-5'!Print_Area</vt:lpstr>
      <vt:lpstr>'T10-6'!Print_Area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bma00304</dc:creator>
  <cp:lastModifiedBy>ทิพย์สินี ดอนเมฆ</cp:lastModifiedBy>
  <dcterms:created xsi:type="dcterms:W3CDTF">2024-10-07T01:35:56Z</dcterms:created>
  <dcterms:modified xsi:type="dcterms:W3CDTF">2024-10-15T03:04:49Z</dcterms:modified>
</cp:coreProperties>
</file>