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_4831\Desktop\stat_inf\stat_inf_65\"/>
    </mc:Choice>
  </mc:AlternateContent>
  <xr:revisionPtr revIDLastSave="0" documentId="13_ncr:1_{8B3ADDDE-C97B-43F1-8723-F65B244EA40C}" xr6:coauthVersionLast="47" xr6:coauthVersionMax="47" xr10:uidLastSave="{00000000-0000-0000-0000-000000000000}"/>
  <bookViews>
    <workbookView xWindow="-120" yWindow="-120" windowWidth="29040" windowHeight="15840" tabRatio="895" activeTab="9" xr2:uid="{00000000-000D-0000-FFFF-FFFF00000000}"/>
  </bookViews>
  <sheets>
    <sheet name="รวม" sheetId="10" r:id="rId1"/>
    <sheet name="เฉลิมมหานคร" sheetId="1" r:id="rId2"/>
    <sheet name="ศรีรัช ส่วน A และ B" sheetId="2" r:id="rId3"/>
    <sheet name="ศรีรัช ส่วน C" sheetId="3" r:id="rId4"/>
    <sheet name="ศรีรัช ส่วน D" sheetId="4" r:id="rId5"/>
    <sheet name="ฉลองรัช" sheetId="5" r:id="rId6"/>
    <sheet name="บูรพาวิถี" sheetId="6" r:id="rId7"/>
    <sheet name="อุดรรัถยา" sheetId="7" r:id="rId8"/>
    <sheet name="กาญจนาภิเษก (บางพลี-สุขสวัสดิ์)" sheetId="9" r:id="rId9"/>
    <sheet name="ศรีรัช-วงแหวนรอบนอก กทม" sheetId="8" r:id="rId10"/>
  </sheets>
  <definedNames>
    <definedName name="_xlnm.Print_Area" localSheetId="5">ฉลองรัช!$A$3:$M$29</definedName>
    <definedName name="_xlnm.Print_Area" localSheetId="1">เฉลิมมหานคร!$A$3:$M$33</definedName>
    <definedName name="_xlnm.Print_Area" localSheetId="6">บูรพาวิถี!$A$3:$M$34</definedName>
    <definedName name="_xlnm.Print_Area" localSheetId="0">รวม!$A$1:$L$37</definedName>
    <definedName name="_xlnm.Print_Area" localSheetId="2">'ศรีรัช ส่วน A และ B'!$A$3:$M$34</definedName>
    <definedName name="_xlnm.Print_Area" localSheetId="3">'ศรีรัช ส่วน C'!$A$3:$M$19</definedName>
    <definedName name="_xlnm.Print_Area" localSheetId="4">'ศรีรัช ส่วน D'!$A$3:$M$19</definedName>
    <definedName name="_xlnm.Print_Area" localSheetId="9">'ศรีรัช-วงแหวนรอบนอก กทม'!$A$3:$M$22</definedName>
    <definedName name="_xlnm.Print_Area" localSheetId="7">อุดรรัถยา!$A$3:$M$23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1" l="1"/>
  <c r="E28" i="1"/>
  <c r="D9" i="1"/>
  <c r="G9" i="1" s="1"/>
  <c r="D10" i="1"/>
  <c r="G10" i="1" s="1"/>
  <c r="D11" i="1"/>
  <c r="D12" i="1"/>
  <c r="D13" i="1"/>
  <c r="D14" i="1"/>
  <c r="D15" i="1"/>
  <c r="D16" i="1"/>
  <c r="G16" i="1" s="1"/>
  <c r="D17" i="1"/>
  <c r="D18" i="1"/>
  <c r="D19" i="1"/>
  <c r="D20" i="1"/>
  <c r="D21" i="1"/>
  <c r="D22" i="1"/>
  <c r="G22" i="1" s="1"/>
  <c r="D23" i="1"/>
  <c r="D24" i="1"/>
  <c r="G24" i="1" s="1"/>
  <c r="D25" i="1"/>
  <c r="D26" i="1"/>
  <c r="G26" i="1" s="1"/>
  <c r="D27" i="1"/>
  <c r="D8" i="1"/>
  <c r="G8" i="1" s="1"/>
  <c r="L5" i="10"/>
  <c r="F25" i="10"/>
  <c r="L25" i="10" s="1"/>
  <c r="F26" i="10"/>
  <c r="L26" i="10" s="1"/>
  <c r="F27" i="10"/>
  <c r="L27" i="10" s="1"/>
  <c r="F28" i="10"/>
  <c r="L28" i="10" s="1"/>
  <c r="F29" i="10"/>
  <c r="L29" i="10" s="1"/>
  <c r="F30" i="10"/>
  <c r="L30" i="10" s="1"/>
  <c r="F31" i="10"/>
  <c r="L31" i="10" s="1"/>
  <c r="F32" i="10"/>
  <c r="L32" i="10" s="1"/>
  <c r="F33" i="10"/>
  <c r="L33" i="10" s="1"/>
  <c r="F34" i="10"/>
  <c r="L34" i="10" s="1"/>
  <c r="F35" i="10"/>
  <c r="L35" i="10" s="1"/>
  <c r="F24" i="10"/>
  <c r="L24" i="10" s="1"/>
  <c r="F6" i="10"/>
  <c r="L6" i="10" s="1"/>
  <c r="F7" i="10"/>
  <c r="L7" i="10" s="1"/>
  <c r="F8" i="10"/>
  <c r="L8" i="10" s="1"/>
  <c r="F9" i="10"/>
  <c r="L9" i="10" s="1"/>
  <c r="F10" i="10"/>
  <c r="L10" i="10" s="1"/>
  <c r="F11" i="10"/>
  <c r="L11" i="10" s="1"/>
  <c r="F12" i="10"/>
  <c r="L12" i="10" s="1"/>
  <c r="F13" i="10"/>
  <c r="L13" i="10" s="1"/>
  <c r="F14" i="10"/>
  <c r="L14" i="10" s="1"/>
  <c r="F15" i="10"/>
  <c r="L15" i="10" s="1"/>
  <c r="F16" i="10"/>
  <c r="L16" i="10" s="1"/>
  <c r="F5" i="10"/>
  <c r="K17" i="10"/>
  <c r="C17" i="10"/>
  <c r="D17" i="10"/>
  <c r="E17" i="10"/>
  <c r="G17" i="10"/>
  <c r="H17" i="10"/>
  <c r="I17" i="10"/>
  <c r="J17" i="10"/>
  <c r="B17" i="10"/>
  <c r="L9" i="8"/>
  <c r="L10" i="8"/>
  <c r="L11" i="8"/>
  <c r="L12" i="8"/>
  <c r="L13" i="8"/>
  <c r="L14" i="8"/>
  <c r="L15" i="8"/>
  <c r="L16" i="8"/>
  <c r="L8" i="8"/>
  <c r="C17" i="8"/>
  <c r="E17" i="8"/>
  <c r="F17" i="8"/>
  <c r="I17" i="8"/>
  <c r="J17" i="8"/>
  <c r="K17" i="8"/>
  <c r="B17" i="8"/>
  <c r="D9" i="8"/>
  <c r="D10" i="8"/>
  <c r="G10" i="8" s="1"/>
  <c r="M10" i="8" s="1"/>
  <c r="D11" i="8"/>
  <c r="G11" i="8" s="1"/>
  <c r="M11" i="8" s="1"/>
  <c r="D12" i="8"/>
  <c r="G12" i="8" s="1"/>
  <c r="M12" i="8" s="1"/>
  <c r="D13" i="8"/>
  <c r="G13" i="8" s="1"/>
  <c r="M13" i="8" s="1"/>
  <c r="D14" i="8"/>
  <c r="G14" i="8" s="1"/>
  <c r="M14" i="8" s="1"/>
  <c r="D15" i="8"/>
  <c r="G15" i="8" s="1"/>
  <c r="M15" i="8" s="1"/>
  <c r="D16" i="8"/>
  <c r="G16" i="8" s="1"/>
  <c r="D8" i="8"/>
  <c r="G8" i="8" s="1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6" i="9"/>
  <c r="C26" i="9"/>
  <c r="E26" i="9"/>
  <c r="F26" i="9"/>
  <c r="I26" i="9"/>
  <c r="J26" i="9"/>
  <c r="K26" i="9"/>
  <c r="B26" i="9"/>
  <c r="D7" i="9"/>
  <c r="G7" i="9" s="1"/>
  <c r="D8" i="9"/>
  <c r="G8" i="9" s="1"/>
  <c r="D9" i="9"/>
  <c r="G9" i="9" s="1"/>
  <c r="M9" i="9" s="1"/>
  <c r="D10" i="9"/>
  <c r="G10" i="9" s="1"/>
  <c r="M10" i="9" s="1"/>
  <c r="D11" i="9"/>
  <c r="G11" i="9" s="1"/>
  <c r="D12" i="9"/>
  <c r="G12" i="9" s="1"/>
  <c r="M12" i="9" s="1"/>
  <c r="D13" i="9"/>
  <c r="G13" i="9" s="1"/>
  <c r="D14" i="9"/>
  <c r="G14" i="9" s="1"/>
  <c r="D15" i="9"/>
  <c r="G15" i="9" s="1"/>
  <c r="D16" i="9"/>
  <c r="G16" i="9" s="1"/>
  <c r="D17" i="9"/>
  <c r="G17" i="9" s="1"/>
  <c r="M17" i="9" s="1"/>
  <c r="D18" i="9"/>
  <c r="G18" i="9" s="1"/>
  <c r="D19" i="9"/>
  <c r="G19" i="9" s="1"/>
  <c r="M19" i="9" s="1"/>
  <c r="D20" i="9"/>
  <c r="G20" i="9" s="1"/>
  <c r="M20" i="9" s="1"/>
  <c r="D21" i="9"/>
  <c r="G21" i="9" s="1"/>
  <c r="D22" i="9"/>
  <c r="G22" i="9" s="1"/>
  <c r="D23" i="9"/>
  <c r="G23" i="9" s="1"/>
  <c r="D24" i="9"/>
  <c r="G24" i="9" s="1"/>
  <c r="D25" i="9"/>
  <c r="G25" i="9" s="1"/>
  <c r="D6" i="9"/>
  <c r="G6" i="9" s="1"/>
  <c r="L9" i="7"/>
  <c r="L10" i="7"/>
  <c r="L11" i="7"/>
  <c r="L12" i="7"/>
  <c r="L13" i="7"/>
  <c r="L14" i="7"/>
  <c r="L15" i="7"/>
  <c r="L16" i="7"/>
  <c r="L17" i="7"/>
  <c r="L8" i="7"/>
  <c r="C18" i="7"/>
  <c r="E18" i="7"/>
  <c r="F18" i="7"/>
  <c r="I18" i="7"/>
  <c r="J18" i="7"/>
  <c r="K18" i="7"/>
  <c r="B18" i="7"/>
  <c r="D9" i="7"/>
  <c r="G9" i="7" s="1"/>
  <c r="D10" i="7"/>
  <c r="G10" i="7" s="1"/>
  <c r="D11" i="7"/>
  <c r="G11" i="7" s="1"/>
  <c r="M11" i="7" s="1"/>
  <c r="D12" i="7"/>
  <c r="G12" i="7" s="1"/>
  <c r="D13" i="7"/>
  <c r="G13" i="7" s="1"/>
  <c r="D14" i="7"/>
  <c r="G14" i="7" s="1"/>
  <c r="D15" i="7"/>
  <c r="G15" i="7" s="1"/>
  <c r="D16" i="7"/>
  <c r="G16" i="7" s="1"/>
  <c r="D17" i="7"/>
  <c r="G17" i="7" s="1"/>
  <c r="D8" i="7"/>
  <c r="G8" i="7" s="1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8" i="6"/>
  <c r="F27" i="6"/>
  <c r="C27" i="6"/>
  <c r="E27" i="6"/>
  <c r="I27" i="6"/>
  <c r="J27" i="6"/>
  <c r="K27" i="6"/>
  <c r="D9" i="6"/>
  <c r="G9" i="6" s="1"/>
  <c r="D10" i="6"/>
  <c r="G10" i="6" s="1"/>
  <c r="D11" i="6"/>
  <c r="G11" i="6" s="1"/>
  <c r="D12" i="6"/>
  <c r="G12" i="6" s="1"/>
  <c r="D13" i="6"/>
  <c r="G13" i="6" s="1"/>
  <c r="D14" i="6"/>
  <c r="G14" i="6" s="1"/>
  <c r="M14" i="6" s="1"/>
  <c r="D15" i="6"/>
  <c r="G15" i="6" s="1"/>
  <c r="D16" i="6"/>
  <c r="G16" i="6" s="1"/>
  <c r="D17" i="6"/>
  <c r="G17" i="6" s="1"/>
  <c r="M17" i="6" s="1"/>
  <c r="D18" i="6"/>
  <c r="G18" i="6" s="1"/>
  <c r="D19" i="6"/>
  <c r="G19" i="6" s="1"/>
  <c r="M19" i="6" s="1"/>
  <c r="D20" i="6"/>
  <c r="G20" i="6" s="1"/>
  <c r="D21" i="6"/>
  <c r="G21" i="6" s="1"/>
  <c r="D22" i="6"/>
  <c r="G22" i="6" s="1"/>
  <c r="D23" i="6"/>
  <c r="G23" i="6" s="1"/>
  <c r="D24" i="6"/>
  <c r="G24" i="6" s="1"/>
  <c r="D25" i="6"/>
  <c r="G25" i="6" s="1"/>
  <c r="M25" i="6" s="1"/>
  <c r="D26" i="6"/>
  <c r="G26" i="6" s="1"/>
  <c r="D8" i="6"/>
  <c r="G8" i="6" s="1"/>
  <c r="B27" i="6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8" i="5"/>
  <c r="K24" i="5"/>
  <c r="D9" i="5"/>
  <c r="G9" i="5" s="1"/>
  <c r="D10" i="5"/>
  <c r="G10" i="5" s="1"/>
  <c r="D11" i="5"/>
  <c r="G11" i="5" s="1"/>
  <c r="M11" i="5" s="1"/>
  <c r="D12" i="5"/>
  <c r="G12" i="5" s="1"/>
  <c r="D13" i="5"/>
  <c r="G13" i="5" s="1"/>
  <c r="D14" i="5"/>
  <c r="G14" i="5" s="1"/>
  <c r="M14" i="5" s="1"/>
  <c r="D15" i="5"/>
  <c r="G15" i="5" s="1"/>
  <c r="D16" i="5"/>
  <c r="G16" i="5" s="1"/>
  <c r="D17" i="5"/>
  <c r="G17" i="5" s="1"/>
  <c r="D18" i="5"/>
  <c r="G18" i="5" s="1"/>
  <c r="D19" i="5"/>
  <c r="G19" i="5" s="1"/>
  <c r="M19" i="5" s="1"/>
  <c r="D20" i="5"/>
  <c r="G20" i="5" s="1"/>
  <c r="D21" i="5"/>
  <c r="G21" i="5" s="1"/>
  <c r="D22" i="5"/>
  <c r="G22" i="5" s="1"/>
  <c r="M22" i="5" s="1"/>
  <c r="D23" i="5"/>
  <c r="G23" i="5" s="1"/>
  <c r="M23" i="5" s="1"/>
  <c r="D8" i="5"/>
  <c r="C24" i="5"/>
  <c r="E24" i="5"/>
  <c r="F24" i="5"/>
  <c r="I24" i="5"/>
  <c r="J24" i="5"/>
  <c r="B24" i="5"/>
  <c r="L9" i="4"/>
  <c r="L10" i="4"/>
  <c r="L11" i="4"/>
  <c r="L12" i="4"/>
  <c r="L13" i="4"/>
  <c r="L8" i="4"/>
  <c r="D9" i="4"/>
  <c r="G9" i="4" s="1"/>
  <c r="D10" i="4"/>
  <c r="G10" i="4" s="1"/>
  <c r="D11" i="4"/>
  <c r="G11" i="4" s="1"/>
  <c r="D12" i="4"/>
  <c r="G12" i="4" s="1"/>
  <c r="D13" i="4"/>
  <c r="G13" i="4" s="1"/>
  <c r="D8" i="4"/>
  <c r="G8" i="4" s="1"/>
  <c r="M8" i="4" s="1"/>
  <c r="C14" i="4"/>
  <c r="E14" i="4"/>
  <c r="F14" i="4"/>
  <c r="I14" i="4"/>
  <c r="J14" i="4"/>
  <c r="K14" i="4"/>
  <c r="B14" i="4"/>
  <c r="L9" i="3"/>
  <c r="L10" i="3"/>
  <c r="L11" i="3"/>
  <c r="L12" i="3"/>
  <c r="L13" i="3"/>
  <c r="L8" i="3"/>
  <c r="J14" i="3"/>
  <c r="K14" i="3"/>
  <c r="I14" i="3"/>
  <c r="E14" i="3"/>
  <c r="F14" i="3"/>
  <c r="C14" i="3"/>
  <c r="D9" i="3"/>
  <c r="G9" i="3" s="1"/>
  <c r="D10" i="3"/>
  <c r="G10" i="3" s="1"/>
  <c r="D11" i="3"/>
  <c r="G11" i="3" s="1"/>
  <c r="M11" i="3" s="1"/>
  <c r="D12" i="3"/>
  <c r="G12" i="3" s="1"/>
  <c r="M12" i="3" s="1"/>
  <c r="D13" i="3"/>
  <c r="G13" i="3" s="1"/>
  <c r="D8" i="3"/>
  <c r="G8" i="3" s="1"/>
  <c r="B14" i="3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8" i="2"/>
  <c r="D9" i="2"/>
  <c r="G9" i="2" s="1"/>
  <c r="D10" i="2"/>
  <c r="G10" i="2" s="1"/>
  <c r="D11" i="2"/>
  <c r="G11" i="2" s="1"/>
  <c r="M11" i="2" s="1"/>
  <c r="D12" i="2"/>
  <c r="G12" i="2" s="1"/>
  <c r="D13" i="2"/>
  <c r="G13" i="2" s="1"/>
  <c r="D14" i="2"/>
  <c r="G14" i="2" s="1"/>
  <c r="D15" i="2"/>
  <c r="G15" i="2" s="1"/>
  <c r="M15" i="2" s="1"/>
  <c r="D16" i="2"/>
  <c r="G16" i="2" s="1"/>
  <c r="M16" i="2" s="1"/>
  <c r="D17" i="2"/>
  <c r="G17" i="2" s="1"/>
  <c r="D18" i="2"/>
  <c r="G18" i="2" s="1"/>
  <c r="D19" i="2"/>
  <c r="G19" i="2" s="1"/>
  <c r="M19" i="2" s="1"/>
  <c r="D20" i="2"/>
  <c r="G20" i="2" s="1"/>
  <c r="M20" i="2" s="1"/>
  <c r="D21" i="2"/>
  <c r="G21" i="2" s="1"/>
  <c r="D22" i="2"/>
  <c r="G22" i="2" s="1"/>
  <c r="D23" i="2"/>
  <c r="G23" i="2" s="1"/>
  <c r="M23" i="2" s="1"/>
  <c r="D24" i="2"/>
  <c r="G24" i="2" s="1"/>
  <c r="D25" i="2"/>
  <c r="G25" i="2" s="1"/>
  <c r="D26" i="2"/>
  <c r="G26" i="2" s="1"/>
  <c r="D27" i="2"/>
  <c r="G27" i="2" s="1"/>
  <c r="D28" i="2"/>
  <c r="G28" i="2" s="1"/>
  <c r="D8" i="2"/>
  <c r="G8" i="2" s="1"/>
  <c r="C29" i="2"/>
  <c r="E29" i="2"/>
  <c r="F29" i="2"/>
  <c r="I29" i="2"/>
  <c r="J29" i="2"/>
  <c r="K29" i="2"/>
  <c r="B29" i="2"/>
  <c r="J28" i="1"/>
  <c r="K28" i="1"/>
  <c r="L9" i="1"/>
  <c r="L10" i="1"/>
  <c r="L11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8" i="1"/>
  <c r="I28" i="1"/>
  <c r="G11" i="1"/>
  <c r="M11" i="1" s="1"/>
  <c r="G12" i="1"/>
  <c r="G13" i="1"/>
  <c r="G14" i="1"/>
  <c r="G15" i="1"/>
  <c r="G17" i="1"/>
  <c r="M17" i="1" s="1"/>
  <c r="G18" i="1"/>
  <c r="G19" i="1"/>
  <c r="G20" i="1"/>
  <c r="G21" i="1"/>
  <c r="G23" i="1"/>
  <c r="G25" i="1"/>
  <c r="G27" i="1"/>
  <c r="F28" i="1"/>
  <c r="C28" i="1"/>
  <c r="B28" i="1"/>
  <c r="M16" i="8" l="1"/>
  <c r="M15" i="9"/>
  <c r="M21" i="9"/>
  <c r="M13" i="9"/>
  <c r="M11" i="9"/>
  <c r="M7" i="9"/>
  <c r="M23" i="9"/>
  <c r="M14" i="9"/>
  <c r="M17" i="7"/>
  <c r="M15" i="7"/>
  <c r="M13" i="7"/>
  <c r="M10" i="7"/>
  <c r="M9" i="7"/>
  <c r="M14" i="7"/>
  <c r="M9" i="6"/>
  <c r="M22" i="6"/>
  <c r="M21" i="6"/>
  <c r="M18" i="6"/>
  <c r="M13" i="6"/>
  <c r="M10" i="6"/>
  <c r="M18" i="5"/>
  <c r="M15" i="5"/>
  <c r="M10" i="5"/>
  <c r="M20" i="5"/>
  <c r="M13" i="4"/>
  <c r="M12" i="4"/>
  <c r="M13" i="3"/>
  <c r="M10" i="3"/>
  <c r="M24" i="2"/>
  <c r="M28" i="2"/>
  <c r="M26" i="2"/>
  <c r="M22" i="2"/>
  <c r="M18" i="2"/>
  <c r="M14" i="2"/>
  <c r="M12" i="2"/>
  <c r="M24" i="1"/>
  <c r="M20" i="1"/>
  <c r="M10" i="1"/>
  <c r="M27" i="1"/>
  <c r="M26" i="1"/>
  <c r="M22" i="1"/>
  <c r="M18" i="1"/>
  <c r="M15" i="1"/>
  <c r="M12" i="1"/>
  <c r="D28" i="1"/>
  <c r="D17" i="8"/>
  <c r="G9" i="8"/>
  <c r="M9" i="8" s="1"/>
  <c r="M8" i="8"/>
  <c r="M25" i="9"/>
  <c r="M22" i="9"/>
  <c r="M24" i="9"/>
  <c r="M18" i="9"/>
  <c r="M16" i="9"/>
  <c r="M8" i="9"/>
  <c r="L26" i="9"/>
  <c r="M6" i="9"/>
  <c r="M12" i="7"/>
  <c r="M16" i="7"/>
  <c r="L18" i="7"/>
  <c r="J19" i="7" s="1"/>
  <c r="M8" i="7"/>
  <c r="D18" i="7"/>
  <c r="M20" i="6"/>
  <c r="M26" i="6"/>
  <c r="M24" i="6"/>
  <c r="M23" i="6"/>
  <c r="M16" i="6"/>
  <c r="M15" i="6"/>
  <c r="M12" i="6"/>
  <c r="M11" i="6"/>
  <c r="L27" i="6"/>
  <c r="J28" i="6" s="1"/>
  <c r="D27" i="6"/>
  <c r="G27" i="6"/>
  <c r="H8" i="6" s="1"/>
  <c r="M8" i="6"/>
  <c r="M12" i="5"/>
  <c r="M9" i="5"/>
  <c r="M21" i="5"/>
  <c r="M17" i="5"/>
  <c r="M16" i="5"/>
  <c r="M13" i="5"/>
  <c r="L24" i="5"/>
  <c r="K25" i="5" s="1"/>
  <c r="D24" i="5"/>
  <c r="G8" i="5"/>
  <c r="M11" i="4"/>
  <c r="M10" i="4"/>
  <c r="L14" i="4"/>
  <c r="K15" i="4" s="1"/>
  <c r="M9" i="4"/>
  <c r="M9" i="3"/>
  <c r="G14" i="3"/>
  <c r="H8" i="3" s="1"/>
  <c r="M8" i="3"/>
  <c r="D14" i="3"/>
  <c r="M13" i="2"/>
  <c r="M9" i="2"/>
  <c r="M8" i="2"/>
  <c r="M27" i="2"/>
  <c r="M25" i="2"/>
  <c r="M21" i="2"/>
  <c r="M17" i="2"/>
  <c r="M10" i="2"/>
  <c r="D29" i="2"/>
  <c r="M25" i="1"/>
  <c r="M23" i="1"/>
  <c r="M21" i="1"/>
  <c r="M13" i="1"/>
  <c r="M19" i="1"/>
  <c r="M16" i="1"/>
  <c r="M14" i="1"/>
  <c r="M9" i="1"/>
  <c r="L28" i="1"/>
  <c r="I29" i="1" s="1"/>
  <c r="M8" i="1"/>
  <c r="G28" i="1"/>
  <c r="C29" i="1" s="1"/>
  <c r="L17" i="10"/>
  <c r="B18" i="10" s="1"/>
  <c r="F17" i="10"/>
  <c r="L17" i="8"/>
  <c r="G26" i="9"/>
  <c r="H6" i="9" s="1"/>
  <c r="D26" i="9"/>
  <c r="G18" i="7"/>
  <c r="H8" i="7" s="1"/>
  <c r="G14" i="4"/>
  <c r="H8" i="4" s="1"/>
  <c r="D14" i="4"/>
  <c r="L14" i="3"/>
  <c r="L29" i="2"/>
  <c r="G29" i="2"/>
  <c r="H8" i="2" s="1"/>
  <c r="J18" i="8" l="1"/>
  <c r="I18" i="8"/>
  <c r="K18" i="8"/>
  <c r="L18" i="8"/>
  <c r="M17" i="8"/>
  <c r="G17" i="8"/>
  <c r="G18" i="8" s="1"/>
  <c r="M26" i="9"/>
  <c r="J27" i="9"/>
  <c r="K27" i="9"/>
  <c r="L27" i="9"/>
  <c r="I27" i="9"/>
  <c r="D27" i="9"/>
  <c r="H13" i="9"/>
  <c r="H14" i="9"/>
  <c r="H22" i="9"/>
  <c r="H8" i="9"/>
  <c r="C27" i="9"/>
  <c r="H25" i="9"/>
  <c r="H7" i="9"/>
  <c r="H15" i="9"/>
  <c r="H23" i="9"/>
  <c r="H16" i="9"/>
  <c r="H24" i="9"/>
  <c r="H9" i="9"/>
  <c r="H17" i="9"/>
  <c r="H10" i="9"/>
  <c r="H18" i="9"/>
  <c r="E27" i="9"/>
  <c r="H11" i="9"/>
  <c r="H19" i="9"/>
  <c r="F27" i="9"/>
  <c r="H12" i="9"/>
  <c r="H20" i="9"/>
  <c r="G27" i="9"/>
  <c r="H21" i="9"/>
  <c r="B27" i="9"/>
  <c r="M18" i="7"/>
  <c r="K19" i="7"/>
  <c r="L19" i="7"/>
  <c r="I19" i="7"/>
  <c r="D19" i="7"/>
  <c r="B19" i="7"/>
  <c r="H17" i="7"/>
  <c r="H10" i="7"/>
  <c r="C19" i="7"/>
  <c r="H11" i="7"/>
  <c r="H12" i="7"/>
  <c r="E19" i="7"/>
  <c r="H14" i="7"/>
  <c r="H15" i="7"/>
  <c r="H13" i="7"/>
  <c r="F19" i="7"/>
  <c r="G19" i="7"/>
  <c r="H16" i="7"/>
  <c r="H9" i="7"/>
  <c r="K28" i="6"/>
  <c r="M27" i="6"/>
  <c r="L28" i="6"/>
  <c r="I28" i="6"/>
  <c r="D28" i="6"/>
  <c r="H10" i="6"/>
  <c r="H18" i="6"/>
  <c r="H26" i="6"/>
  <c r="C28" i="6"/>
  <c r="H11" i="6"/>
  <c r="H19" i="6"/>
  <c r="H12" i="6"/>
  <c r="H20" i="6"/>
  <c r="E28" i="6"/>
  <c r="H13" i="6"/>
  <c r="H21" i="6"/>
  <c r="F28" i="6"/>
  <c r="H14" i="6"/>
  <c r="H22" i="6"/>
  <c r="G28" i="6"/>
  <c r="H15" i="6"/>
  <c r="H23" i="6"/>
  <c r="B28" i="6"/>
  <c r="H16" i="6"/>
  <c r="H24" i="6"/>
  <c r="H9" i="6"/>
  <c r="H17" i="6"/>
  <c r="H25" i="6"/>
  <c r="I25" i="5"/>
  <c r="L25" i="5"/>
  <c r="J25" i="5"/>
  <c r="G24" i="5"/>
  <c r="H8" i="5" s="1"/>
  <c r="M8" i="5"/>
  <c r="M24" i="5" s="1"/>
  <c r="M14" i="4"/>
  <c r="J15" i="4"/>
  <c r="L15" i="4"/>
  <c r="I15" i="4"/>
  <c r="C15" i="4"/>
  <c r="F15" i="4"/>
  <c r="G15" i="4"/>
  <c r="H9" i="4"/>
  <c r="E15" i="4"/>
  <c r="H10" i="4"/>
  <c r="H11" i="4"/>
  <c r="H12" i="4"/>
  <c r="H13" i="4"/>
  <c r="D15" i="4"/>
  <c r="B15" i="4"/>
  <c r="L15" i="3"/>
  <c r="J15" i="3"/>
  <c r="K15" i="3"/>
  <c r="I15" i="3"/>
  <c r="D15" i="3"/>
  <c r="H10" i="3"/>
  <c r="C15" i="3"/>
  <c r="H11" i="3"/>
  <c r="H12" i="3"/>
  <c r="E15" i="3"/>
  <c r="H13" i="3"/>
  <c r="F15" i="3"/>
  <c r="H14" i="3"/>
  <c r="G15" i="3"/>
  <c r="M14" i="3"/>
  <c r="B15" i="3"/>
  <c r="H9" i="3"/>
  <c r="M29" i="2"/>
  <c r="J30" i="2"/>
  <c r="K30" i="2"/>
  <c r="L30" i="2"/>
  <c r="I30" i="2"/>
  <c r="B30" i="2"/>
  <c r="G30" i="2"/>
  <c r="H14" i="2"/>
  <c r="H15" i="2"/>
  <c r="H23" i="2"/>
  <c r="H16" i="2"/>
  <c r="H24" i="2"/>
  <c r="C30" i="2"/>
  <c r="H9" i="2"/>
  <c r="H25" i="2"/>
  <c r="H26" i="2"/>
  <c r="H17" i="2"/>
  <c r="H10" i="2"/>
  <c r="H18" i="2"/>
  <c r="E30" i="2"/>
  <c r="H11" i="2"/>
  <c r="H19" i="2"/>
  <c r="H27" i="2"/>
  <c r="F30" i="2"/>
  <c r="H12" i="2"/>
  <c r="H20" i="2"/>
  <c r="H28" i="2"/>
  <c r="H13" i="2"/>
  <c r="H21" i="2"/>
  <c r="H22" i="2"/>
  <c r="D30" i="2"/>
  <c r="L29" i="1"/>
  <c r="K29" i="1"/>
  <c r="M28" i="1"/>
  <c r="J29" i="1"/>
  <c r="B29" i="1"/>
  <c r="H14" i="1"/>
  <c r="H19" i="1"/>
  <c r="H22" i="1"/>
  <c r="D29" i="1"/>
  <c r="G29" i="1"/>
  <c r="H11" i="1"/>
  <c r="F29" i="1"/>
  <c r="H8" i="1"/>
  <c r="H28" i="1"/>
  <c r="H24" i="1"/>
  <c r="H26" i="1"/>
  <c r="H17" i="1"/>
  <c r="H12" i="1"/>
  <c r="H15" i="1"/>
  <c r="H16" i="1"/>
  <c r="H25" i="1"/>
  <c r="H23" i="1"/>
  <c r="H10" i="1"/>
  <c r="H13" i="1"/>
  <c r="E29" i="1"/>
  <c r="H9" i="1"/>
  <c r="H20" i="1"/>
  <c r="H27" i="1"/>
  <c r="H18" i="1"/>
  <c r="H21" i="1"/>
  <c r="F18" i="10"/>
  <c r="K18" i="10"/>
  <c r="L18" i="10"/>
  <c r="H18" i="10"/>
  <c r="I18" i="10"/>
  <c r="J18" i="10"/>
  <c r="C18" i="10"/>
  <c r="D18" i="10"/>
  <c r="E18" i="10"/>
  <c r="B18" i="8" l="1"/>
  <c r="E18" i="8"/>
  <c r="H13" i="8"/>
  <c r="H11" i="8"/>
  <c r="D18" i="8"/>
  <c r="C18" i="8"/>
  <c r="H8" i="8"/>
  <c r="H10" i="8"/>
  <c r="H14" i="8"/>
  <c r="H9" i="8"/>
  <c r="H16" i="8"/>
  <c r="H12" i="8"/>
  <c r="H15" i="8"/>
  <c r="F18" i="8"/>
  <c r="H26" i="9"/>
  <c r="H18" i="7"/>
  <c r="H27" i="6"/>
  <c r="H9" i="5"/>
  <c r="H10" i="5"/>
  <c r="H18" i="5"/>
  <c r="C25" i="5"/>
  <c r="H11" i="5"/>
  <c r="H19" i="5"/>
  <c r="H12" i="5"/>
  <c r="H20" i="5"/>
  <c r="E25" i="5"/>
  <c r="H13" i="5"/>
  <c r="H21" i="5"/>
  <c r="F25" i="5"/>
  <c r="H14" i="5"/>
  <c r="H22" i="5"/>
  <c r="G25" i="5"/>
  <c r="H15" i="5"/>
  <c r="H23" i="5"/>
  <c r="H16" i="5"/>
  <c r="H17" i="5"/>
  <c r="B25" i="5"/>
  <c r="D25" i="5"/>
  <c r="H14" i="4"/>
  <c r="H29" i="2"/>
  <c r="H17" i="8" l="1"/>
  <c r="H24" i="5"/>
</calcChain>
</file>

<file path=xl/sharedStrings.xml><?xml version="1.0" encoding="utf-8"?>
<sst xmlns="http://schemas.openxmlformats.org/spreadsheetml/2006/main" count="401" uniqueCount="195">
  <si>
    <t>ดินแดง</t>
  </si>
  <si>
    <t>ดินแดง 1</t>
  </si>
  <si>
    <t>เพชรบุรี</t>
  </si>
  <si>
    <t>สุขุมวิท</t>
  </si>
  <si>
    <t>พระรามที่สี่ 1</t>
  </si>
  <si>
    <t>พระรามที่สี่ 2</t>
  </si>
  <si>
    <t>เลียบแม่น้ำ</t>
  </si>
  <si>
    <t>ท่าเรือ 1</t>
  </si>
  <si>
    <t>ท่าเรือ 2</t>
  </si>
  <si>
    <t>อาจณรงค์</t>
  </si>
  <si>
    <t>สุขุมวิท 62</t>
  </si>
  <si>
    <t>บางนา</t>
  </si>
  <si>
    <t>สาธุประดิษฐ์ 1</t>
  </si>
  <si>
    <t>สาธุประดิษฐ์ 2</t>
  </si>
  <si>
    <t>สุขสวัสดิ์</t>
  </si>
  <si>
    <t>ดาวคะนอง</t>
  </si>
  <si>
    <t>อาจณรงค์ 1 (บางนา)</t>
  </si>
  <si>
    <t>อาจณรงค์ 1 (ท่าเรือ)</t>
  </si>
  <si>
    <t>อาจณรงค์ 3</t>
  </si>
  <si>
    <t>บางจาก</t>
  </si>
  <si>
    <t>รวม</t>
  </si>
  <si>
    <t>ร้อยละ</t>
  </si>
  <si>
    <t>MTC</t>
  </si>
  <si>
    <t>ETC</t>
  </si>
  <si>
    <t>4 ล้อ (1)</t>
  </si>
  <si>
    <t>6 - 10 ล้อ</t>
  </si>
  <si>
    <t>มากกว่า 10 ล้อ</t>
  </si>
  <si>
    <t>ร้อยละ (2)</t>
  </si>
  <si>
    <t>รถใช้บัตร</t>
  </si>
  <si>
    <t>รถยกเว้น</t>
  </si>
  <si>
    <t>รถพลการ</t>
  </si>
  <si>
    <t>รวมรถทุกประเภท</t>
  </si>
  <si>
    <t>รถชำระค่าผ่านทางพิเศษ</t>
  </si>
  <si>
    <t>รถไม่ชำระค่าผ่านทางพิเศษ</t>
  </si>
  <si>
    <t>หน่วย: คัน</t>
  </si>
  <si>
    <t>ด่านเก็บค่าผ่านทางพิเศษ</t>
  </si>
  <si>
    <t>อโศก 1</t>
  </si>
  <si>
    <t>อโศก 2</t>
  </si>
  <si>
    <t>พหลโยธิน 1</t>
  </si>
  <si>
    <t>พหลโยธิน 2</t>
  </si>
  <si>
    <t>คลองประปา 1</t>
  </si>
  <si>
    <t>คลองประปา 2</t>
  </si>
  <si>
    <t>ย่านพหลโยธิน</t>
  </si>
  <si>
    <t>บางซื่อ</t>
  </si>
  <si>
    <t>บางซื่อ 2</t>
  </si>
  <si>
    <t>รัชดาภิเษก</t>
  </si>
  <si>
    <t>ประชาชื่น (ขาเข้า)</t>
  </si>
  <si>
    <t>สาธุประดิษฐ์ 3</t>
  </si>
  <si>
    <t>สาทร</t>
  </si>
  <si>
    <t>สุรวงศ์</t>
  </si>
  <si>
    <t>สะพานสว่าง</t>
  </si>
  <si>
    <t>หัวลำโพง</t>
  </si>
  <si>
    <t>อุรุพงษ์</t>
  </si>
  <si>
    <t>ยมราช</t>
  </si>
  <si>
    <t>พระรามที่ 3</t>
  </si>
  <si>
    <t>อโศก 4</t>
  </si>
  <si>
    <t>ประชาชื่น (ขาออก)</t>
  </si>
  <si>
    <t>งานวงศ์วาน 1</t>
  </si>
  <si>
    <t>งานวงศ์วาน 2</t>
  </si>
  <si>
    <t>ประชาชื่น 1</t>
  </si>
  <si>
    <t>ประชาชื่น 2</t>
  </si>
  <si>
    <t>ศรีนครินทร์</t>
  </si>
  <si>
    <t>อโศก 3</t>
  </si>
  <si>
    <t>พระราม 9</t>
  </si>
  <si>
    <t>รามคำแหง</t>
  </si>
  <si>
    <t>พระราม 9 - 1 (ศรีรัช)</t>
  </si>
  <si>
    <t>อโศก 3 - 1</t>
  </si>
  <si>
    <t>รามอินทรา</t>
  </si>
  <si>
    <t>โยธินพัฒนา</t>
  </si>
  <si>
    <t>ลาดพร้าว</t>
  </si>
  <si>
    <t>ประชาอุทิศ</t>
  </si>
  <si>
    <t>พระราม 9 - 2</t>
  </si>
  <si>
    <t>พระราม 9 - 1 (ฉลองรัช)</t>
  </si>
  <si>
    <t>พัฒนาการ 1</t>
  </si>
  <si>
    <t>พระโขนง</t>
  </si>
  <si>
    <t>อาจณรงค์ 2 (ท่าเรือ)</t>
  </si>
  <si>
    <t>อาจณรงค์ 2 (บางนา)</t>
  </si>
  <si>
    <t>พัฒนาการ 2</t>
  </si>
  <si>
    <t>อาจณรงค์ 3 - S1</t>
  </si>
  <si>
    <t>จตุโชติ</t>
  </si>
  <si>
    <t>รามอินทรา 1</t>
  </si>
  <si>
    <t>สุขาภิบาล 5 - 1</t>
  </si>
  <si>
    <t>สุขาภิบาล 5 - 2</t>
  </si>
  <si>
    <t>บางแก้ว</t>
  </si>
  <si>
    <t>บางนา กม. 9 - 1</t>
  </si>
  <si>
    <t>บางแก้ว (วงแหวน)</t>
  </si>
  <si>
    <t>บางนา กม. 9 - 2</t>
  </si>
  <si>
    <t>บางพลี 1</t>
  </si>
  <si>
    <t>บางพลี 2</t>
  </si>
  <si>
    <t>สุวรรณภูมิ 1</t>
  </si>
  <si>
    <t>สุวรรณภูมิ 2</t>
  </si>
  <si>
    <t>เมืองใหม่บางพลี</t>
  </si>
  <si>
    <t>บางเสาธง</t>
  </si>
  <si>
    <t>บางบ่อ</t>
  </si>
  <si>
    <t>บางพลีน้อย</t>
  </si>
  <si>
    <t>บางสมัคร</t>
  </si>
  <si>
    <t>บางวัว</t>
  </si>
  <si>
    <t>บางปะกง 1</t>
  </si>
  <si>
    <t>บางปะกง 2</t>
  </si>
  <si>
    <t>ชลบุรี</t>
  </si>
  <si>
    <t>เมืองทองธานี (ขาออก)</t>
  </si>
  <si>
    <t>เมืองทองธานี (ขาเข้า)</t>
  </si>
  <si>
    <t>ศรีสมาน (ขาออก)</t>
  </si>
  <si>
    <t>ศรีสมาน (ขาเข้า)</t>
  </si>
  <si>
    <t>บางพูน (ขาออก)</t>
  </si>
  <si>
    <t>บางพูน (ขาเข้า)</t>
  </si>
  <si>
    <t>เชียงราก (ขาออก)</t>
  </si>
  <si>
    <t>เชียงราก (ขาเข้า)</t>
  </si>
  <si>
    <t>บางปะอิน (ขาออก)</t>
  </si>
  <si>
    <t>บางปะอิน (ขาเข้า)</t>
  </si>
  <si>
    <t>ฉิมพลี (ด่านขาเข้า)</t>
  </si>
  <si>
    <t>ตลิ่งชัน (ด่านขาเข้า)</t>
  </si>
  <si>
    <t>บรมราชชนนี (ด่านขาเข้า)</t>
  </si>
  <si>
    <t>บางบำหรุ (ด้านขาเข้า)</t>
  </si>
  <si>
    <t>บางพลัด (ด่านขาออก)</t>
  </si>
  <si>
    <t>บางกรวย (ด่านขาเข้า)</t>
  </si>
  <si>
    <t>สะพานพระราม 7 (ด่านขาเข้า/ด่านขาออก)</t>
  </si>
  <si>
    <t>กำแพงเพชร 2 (ด่านขาออก)</t>
  </si>
  <si>
    <t>บางซื่อ 1 (ด่านขาออก)</t>
  </si>
  <si>
    <t>บางขุนเทียน (ทางออก 1)</t>
  </si>
  <si>
    <t>บางขุนเทียน (ทางออก 2)</t>
  </si>
  <si>
    <t>บางขุนเทียน (ทางออก 3)</t>
  </si>
  <si>
    <t>บางครุ (ทางออก 1)</t>
  </si>
  <si>
    <t>บางครุ (ทางออก 2)</t>
  </si>
  <si>
    <t>ปากน้ำ (ทางออก 1)</t>
  </si>
  <si>
    <t>ปากน้ำ (ทางออก 2)</t>
  </si>
  <si>
    <t>ปากน้ำ (ทางออก 3)</t>
  </si>
  <si>
    <t>ปากน้ำ (ทางออก 4)</t>
  </si>
  <si>
    <t>ปู่เจ้าสมิงพราย (ขาออก)</t>
  </si>
  <si>
    <t>บางเมือง (ทางออก 1)</t>
  </si>
  <si>
    <t>บางเมือง (ทางออก 2)</t>
  </si>
  <si>
    <t>บางเมือง (ทางออก 3)</t>
  </si>
  <si>
    <t>เทพารักษ์ (ทางออก 1)</t>
  </si>
  <si>
    <t>เทพารักษ์ (ทางออก 2)</t>
  </si>
  <si>
    <t>เทพารักษ์ (ทางออก 3)</t>
  </si>
  <si>
    <t>เทพารักษ์ (ทางออก 4)</t>
  </si>
  <si>
    <t>บางแก้ว (ทางออก 1)</t>
  </si>
  <si>
    <t>บางแก้ว (ทางออก 2)</t>
  </si>
  <si>
    <t>บางแก้ว (ทางออก 3)</t>
  </si>
  <si>
    <t>-</t>
  </si>
  <si>
    <t>หมายเหตุ : (1) ระบบเก็บค่าผ่านทางพิเศษแบบเงินสด (MTC) และระบบเก็บค่าผ่านทางแบบอัตโนมัติ (ETC)</t>
  </si>
  <si>
    <t>แหล่งข้อมูล : รายงานสถิติปริมาณจราจร รายได้ค่าผ่านทางพิเศษ และอุบัติเหตุบนทางพิเศษ ปีงบประมาณ 2563 การทางพิเศษแห่งประเทศไทย</t>
  </si>
  <si>
    <t xml:space="preserve">              (2) ร้อยละ คือ ร้อยละของปริมาณจราจรที่ใช้ทางพิเศษในแต่ละด่านเก็บค่าผ่านทางพิเศษต่อปริมาณจราจรรถที่ใช้ทางพิเศษทั้งหมดบนทางพิเศษศรีรัช ส่วน D</t>
  </si>
  <si>
    <t xml:space="preserve">              (2) ร้อยละ คือ ร้อยละของปริมาณจราจรที่ใช้ทางพิเศษในแต่ละด่านเก็บค่าผ่านทางพิเศษต่อปริมาณจราจรรถที่ใช้ทางพิเศษทั้งหมดบนทางพิเศษฉลองรัช</t>
  </si>
  <si>
    <t xml:space="preserve">               (2) ร้อยละ คือ ร้อยละของปริมาณจราจรที่ใช้ทางพิเศษในแต่ละด่านเก็บค่าผ่านทางพิเศษต่อปริมาณจราจรรถที่ใช้ทางพิเศษทั้งหมดบนทางพิเศษบูรพาวิถี</t>
  </si>
  <si>
    <t xml:space="preserve">              (2) ร้อยละ คือ ร้อยละของปริมาณจราจรที่ใช้ทางพิเศษในแต่ละด่านเก็บค่าผ่านทางพิเศษต่อปริมาณจราจรรถที่ใช้ทางพิเศษทั้งหมดบนทางพิเศษอุดรรัถยา</t>
  </si>
  <si>
    <t>เดือน</t>
  </si>
  <si>
    <t>เฉลิมมหานคร</t>
  </si>
  <si>
    <t>ศรีรัช</t>
  </si>
  <si>
    <t>ส่วน A และ B</t>
  </si>
  <si>
    <t xml:space="preserve">ส่วน C </t>
  </si>
  <si>
    <t>ส่วน D</t>
  </si>
  <si>
    <t>ฉลองรัช</t>
  </si>
  <si>
    <t>บูรพาวิถี</t>
  </si>
  <si>
    <t>อุดรรัถยา</t>
  </si>
  <si>
    <t>รวมทุกสายทาง</t>
  </si>
  <si>
    <t>กาญจนาภิเษก 
(บางพลี-สุขสวัสดิ์)</t>
  </si>
  <si>
    <t>หน่วย : คัน</t>
  </si>
  <si>
    <t>หน่วย : คัน/วัน</t>
  </si>
  <si>
    <t>เฉลี่ย</t>
  </si>
  <si>
    <t xml:space="preserve">               (3) บางนา กม.6 (ขาเข้า) ช่องทางที่ 1 - 4 สำหรับรถที่ใช้ทางพิเศษบูรพาวิถีเดินทางลงสู่ถนนบางนา - ตราด ทิศทางขาเข้าเมือง</t>
  </si>
  <si>
    <t xml:space="preserve">               (4) บางนา กม.6 (ขาเข้า) ช่องทางที่ 5 - 14 สำหรับรถที่ใช้ทางพิเศษบูรพาวิถีเดินทางเชื่อมต่อเข้าสู่ทางพิเศษเฉลิมมหานครหรือทางพิเศษฉลองรัช</t>
  </si>
  <si>
    <t>บางนา กม.6 (ขาเข้า) ช่องทางที่ 1 - 4 (3)</t>
  </si>
  <si>
    <t>บางนา กม.6 (ขาเข้า) ช่องทางที่ 5 - 14 (4)</t>
  </si>
  <si>
    <t xml:space="preserve">              (2) ร้อยละ คือ ร้อยละของปริมาณจราจรที่ใช้ทางพิเศษในแต่ละด่านเก็บค่าผ่านทางพิเศษต่อปริมาณจราจรรถที่ใช้ทางพิเศษทั้งหมดบนทางพิเศษสายศรีรัช - วงแหวนรอบนอกกรุงเทพมหานคร</t>
  </si>
  <si>
    <t xml:space="preserve">             (2) ร้อยละ คือ ร้อยละของปริมาณจราจรที่ใช้ทางพิเศษในแต่ละด่านเก็บค่าผ่านทางพิเศษต่อปริมาณจราจรรถที่ใช้ทางพิเศษทั้งหมดบนทางพิเศษกาญจนาภิเษก (บางพลี - สุขสวัสดิ์)</t>
  </si>
  <si>
    <t xml:space="preserve">               (2) ร้อยละ คือ ร้อยละของปริมาณจราจรที่ใช้ทางพิเศษในแต่ละด่านเก็บค่าผ่านทางพิเศษต่อปริมาณจราจรรถที่ใช้ทางพิเศษทั้งหมดบนทางพิเศษศรีรัช ส่วน C</t>
  </si>
  <si>
    <r>
      <t xml:space="preserve">             </t>
    </r>
    <r>
      <rPr>
        <b/>
        <sz val="14"/>
        <color theme="0"/>
        <rFont val="TH SarabunPSK"/>
        <family val="2"/>
      </rPr>
      <t xml:space="preserve"> </t>
    </r>
    <r>
      <rPr>
        <b/>
        <sz val="14"/>
        <color theme="1"/>
        <rFont val="TH SarabunPSK"/>
        <family val="2"/>
      </rPr>
      <t>(2) ร้อยละ คือ ร้อยละของปริมาณจราจรที่ใช้ทางพิเศษในแต่ละด่านเก็บค่าผ่านทางพิเศษต่อปริมาณจราจรรถที่ใช้ทางพิเศษทั้งหมดบนทางพิเศษเฉลิมมหานคร</t>
    </r>
  </si>
  <si>
    <t>ตุลาคม 2564</t>
  </si>
  <si>
    <t>พฤศจิกายน 2564</t>
  </si>
  <si>
    <t>ธันวาคม 2564</t>
  </si>
  <si>
    <t>มกราคม 2565</t>
  </si>
  <si>
    <t>กุมภาพันธ์ 2565</t>
  </si>
  <si>
    <t>มีนาคม 2565</t>
  </si>
  <si>
    <t>เมษายน 2565</t>
  </si>
  <si>
    <t>พฤษภาคม 2565</t>
  </si>
  <si>
    <t>มิถุนายน 2565</t>
  </si>
  <si>
    <t>กรกฎาคม 2565</t>
  </si>
  <si>
    <t>สิงหาคม 2565</t>
  </si>
  <si>
    <t>กันยายน 2565</t>
  </si>
  <si>
    <t>ปริมาณจราจรบนทางพิเศษ (รถชำระค่าผ่านทางพิเศษ) แยกตามสายทางพิเศษ รายเดือน ปีงบประมาณ 2565</t>
  </si>
  <si>
    <t>ปริมาณจราจรเฉลี่ยต่อวันบนทางพิเศษ (รถชำระค่าผ่านทางพิเศษ) แยกตามสายทางพิเศษ รายเดือน ปีงบประมาณ 2565</t>
  </si>
  <si>
    <t>ประจิมรัถยา (ศรีรัช-
วงแหวนรอบนอกกรุงเทพมหานคร)</t>
  </si>
  <si>
    <t>แหล่งข้อมูล : รายงานสถิติปริมาณจราจร รายได้ค่าผ่านทางพิเศษ และอุบัติเหตุบนทางพิเศษ ปีงบประมาณ 2565 การทางพิเศษแห่งประเทศไทย</t>
  </si>
  <si>
    <t>ปริมาณจราจรบนทางพิเศษเฉลิมมหานคร รายด่านเก็บค่าผ่านทางพิเศษ ปีงบประมาณ 2565</t>
  </si>
  <si>
    <t>ปริมาณจราจรบนทางพิเศษศรีรัช ส่วน A และ B รายด่านเก็บค่าผ่านทางพิเศษ ปีงบประมาณ 2565</t>
  </si>
  <si>
    <r>
      <t xml:space="preserve">            </t>
    </r>
    <r>
      <rPr>
        <b/>
        <sz val="14"/>
        <color theme="0"/>
        <rFont val="TH SarabunPSK"/>
        <family val="2"/>
      </rPr>
      <t xml:space="preserve">  </t>
    </r>
    <r>
      <rPr>
        <b/>
        <sz val="14"/>
        <color theme="1"/>
        <rFont val="TH SarabunPSK"/>
        <family val="2"/>
      </rPr>
      <t>(2) ร้อยละ คือ ร้อยละของปริมาณจราจรที่ใช้ทางพิเศษในแต่ละด่านเก็บค่าผ่านทางพิเศษต่อปริมาณจราจรรถที่ใช้ทางพิเศษทั้งหมดบนทางพิเศษศรีรัช ส่วน A และ B</t>
    </r>
  </si>
  <si>
    <t>ปริมาณจราจรบนทางพิเศษศรีรัช ส่วน C รายด่านเก็บค่าผ่านทางพิเศษ ปีงบประมาณ 2565</t>
  </si>
  <si>
    <t>ปริมาณจราจรบนทางพิเศษศรีรัช ส่วน D รายด่านเก็บค่าผ่านทางพิเศษ ปีงบประมาณ 2565</t>
  </si>
  <si>
    <t>ปริมาณจราจรบนทางพิเศษฉลองรัช รายด่านเก็บค่าผ่านทางพิเศษ ปีงบประมาณ 2565</t>
  </si>
  <si>
    <t>ปริมาณจราจรบนทางพิเศษบูรพาวิถี รายด่านเก็บค่าผ่านทางพิเศษ ปีงบประมาณ 2565</t>
  </si>
  <si>
    <t>ปริมาณจราจรบนทางพิเศษอุดรรัถยา รายด่านเก็บค่าผ่านทางพิเศษ ปีงบประมาณ 2565</t>
  </si>
  <si>
    <t>ปริมาณจราจรบนทางพิเศษกาญจนาภิเษก (บางพลี - สุขสวัสดิ์) รายด่านเก็บค่าผ่านทางพิเศษ ปีงบประมาณ 2565</t>
  </si>
  <si>
    <t>ปริมาณจราจรบนทางพิเศษสายประจิมรัถยา (ศรีรัช - วงแหวนรอบนอกกรุงเทพมหานคร) รายด่านเก็บค่าผ่านทางพิเศษ ปีงบประมาณ 2565</t>
  </si>
  <si>
    <t>จันทน์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</si>
</sst>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theme="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5" fillId="0" borderId="0" xfId="0" applyFont="1"/>
    <xf numFmtId="3" fontId="5" fillId="0" borderId="0" xfId="0" applyNumberFormat="1" applyFont="1"/>
    <xf numFmtId="49" fontId="5" fillId="0" borderId="6" xfId="0" applyNumberFormat="1" applyFont="1" applyBorder="1"/>
    <xf numFmtId="3" fontId="5" fillId="0" borderId="0" xfId="0" applyNumberFormat="1" applyFont="1" applyAlignment="1">
      <alignment horizontal="right" vertical="center" indent="1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0" xfId="0" applyFont="1"/>
    <xf numFmtId="0" fontId="6" fillId="2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0" borderId="6" xfId="0" applyFont="1" applyBorder="1"/>
    <xf numFmtId="187" fontId="5" fillId="0" borderId="12" xfId="1" applyNumberFormat="1" applyFont="1" applyBorder="1" applyAlignment="1">
      <alignment horizontal="right" vertical="center"/>
    </xf>
    <xf numFmtId="187" fontId="5" fillId="0" borderId="6" xfId="1" applyNumberFormat="1" applyFont="1" applyBorder="1" applyAlignment="1">
      <alignment horizontal="right" vertical="center"/>
    </xf>
    <xf numFmtId="187" fontId="5" fillId="0" borderId="0" xfId="1" applyNumberFormat="1" applyFont="1" applyBorder="1" applyAlignment="1">
      <alignment horizontal="right" vertical="center"/>
    </xf>
    <xf numFmtId="187" fontId="5" fillId="0" borderId="6" xfId="0" applyNumberFormat="1" applyFont="1" applyBorder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187" fontId="5" fillId="0" borderId="13" xfId="1" applyNumberFormat="1" applyFont="1" applyBorder="1" applyAlignment="1">
      <alignment horizontal="right" vertical="center"/>
    </xf>
    <xf numFmtId="0" fontId="5" fillId="0" borderId="7" xfId="0" applyFont="1" applyBorder="1"/>
    <xf numFmtId="0" fontId="5" fillId="0" borderId="0" xfId="0" applyFont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187" fontId="5" fillId="0" borderId="12" xfId="1" applyNumberFormat="1" applyFont="1" applyBorder="1"/>
    <xf numFmtId="1" fontId="5" fillId="0" borderId="0" xfId="0" applyNumberFormat="1" applyFont="1" applyAlignment="1">
      <alignment horizontal="right" vertical="center"/>
    </xf>
    <xf numFmtId="187" fontId="5" fillId="0" borderId="0" xfId="1" applyNumberFormat="1" applyFont="1" applyAlignment="1">
      <alignment horizontal="right" vertical="center"/>
    </xf>
    <xf numFmtId="187" fontId="5" fillId="0" borderId="3" xfId="1" applyNumberFormat="1" applyFont="1" applyBorder="1" applyAlignment="1">
      <alignment horizontal="right" vertical="center"/>
    </xf>
    <xf numFmtId="187" fontId="5" fillId="0" borderId="7" xfId="1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right" vertical="center"/>
    </xf>
    <xf numFmtId="187" fontId="5" fillId="0" borderId="10" xfId="1" applyNumberFormat="1" applyFont="1" applyBorder="1" applyAlignment="1">
      <alignment horizontal="right" vertical="center"/>
    </xf>
    <xf numFmtId="2" fontId="5" fillId="0" borderId="6" xfId="0" applyNumberFormat="1" applyFont="1" applyBorder="1" applyAlignment="1">
      <alignment horizontal="right" vertical="center"/>
    </xf>
    <xf numFmtId="187" fontId="5" fillId="0" borderId="0" xfId="0" applyNumberFormat="1" applyFont="1" applyAlignment="1">
      <alignment horizontal="right" vertical="center"/>
    </xf>
    <xf numFmtId="187" fontId="5" fillId="0" borderId="7" xfId="0" applyNumberFormat="1" applyFont="1" applyBorder="1" applyAlignment="1">
      <alignment horizontal="right" vertical="center"/>
    </xf>
    <xf numFmtId="187" fontId="6" fillId="0" borderId="8" xfId="1" applyNumberFormat="1" applyFont="1" applyBorder="1" applyAlignment="1">
      <alignment horizontal="right" vertical="center"/>
    </xf>
    <xf numFmtId="187" fontId="6" fillId="0" borderId="4" xfId="1" applyNumberFormat="1" applyFont="1" applyBorder="1" applyAlignment="1">
      <alignment horizontal="right" vertical="center"/>
    </xf>
    <xf numFmtId="187" fontId="6" fillId="0" borderId="9" xfId="1" applyNumberFormat="1" applyFont="1" applyBorder="1" applyAlignment="1">
      <alignment horizontal="right" vertical="center"/>
    </xf>
    <xf numFmtId="187" fontId="6" fillId="0" borderId="1" xfId="1" applyNumberFormat="1" applyFont="1" applyBorder="1" applyAlignment="1">
      <alignment horizontal="right" vertical="center"/>
    </xf>
    <xf numFmtId="2" fontId="6" fillId="0" borderId="4" xfId="0" applyNumberFormat="1" applyFont="1" applyBorder="1" applyAlignment="1">
      <alignment horizontal="right" vertical="center"/>
    </xf>
    <xf numFmtId="2" fontId="6" fillId="0" borderId="8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87" fontId="6" fillId="0" borderId="6" xfId="1" applyNumberFormat="1" applyFont="1" applyBorder="1" applyAlignment="1">
      <alignment horizontal="right" vertical="center"/>
    </xf>
    <xf numFmtId="187" fontId="6" fillId="0" borderId="14" xfId="1" applyNumberFormat="1" applyFont="1" applyBorder="1" applyAlignment="1">
      <alignment horizontal="right" vertical="center"/>
    </xf>
    <xf numFmtId="2" fontId="6" fillId="0" borderId="5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87" fontId="6" fillId="0" borderId="10" xfId="1" applyNumberFormat="1" applyFont="1" applyBorder="1" applyAlignment="1">
      <alignment horizontal="right" vertical="center"/>
    </xf>
    <xf numFmtId="187" fontId="6" fillId="0" borderId="13" xfId="1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right" vertical="center" indent="1"/>
    </xf>
    <xf numFmtId="3" fontId="9" fillId="0" borderId="1" xfId="0" applyNumberFormat="1" applyFont="1" applyBorder="1" applyAlignment="1">
      <alignment horizontal="right" vertical="center" indent="1"/>
    </xf>
    <xf numFmtId="3" fontId="8" fillId="0" borderId="12" xfId="0" applyNumberFormat="1" applyFont="1" applyBorder="1" applyAlignment="1">
      <alignment horizontal="right" vertical="center" indent="1"/>
    </xf>
    <xf numFmtId="3" fontId="9" fillId="0" borderId="8" xfId="0" applyNumberFormat="1" applyFont="1" applyBorder="1" applyAlignment="1">
      <alignment horizontal="right" vertical="center" indent="1"/>
    </xf>
    <xf numFmtId="3" fontId="8" fillId="0" borderId="6" xfId="0" applyNumberFormat="1" applyFont="1" applyBorder="1" applyAlignment="1">
      <alignment horizontal="right" vertical="center" indent="1"/>
    </xf>
    <xf numFmtId="3" fontId="9" fillId="0" borderId="4" xfId="0" applyNumberFormat="1" applyFont="1" applyBorder="1" applyAlignment="1">
      <alignment horizontal="right" vertical="center" indent="1"/>
    </xf>
    <xf numFmtId="3" fontId="8" fillId="0" borderId="13" xfId="0" applyNumberFormat="1" applyFont="1" applyBorder="1" applyAlignment="1">
      <alignment horizontal="right" vertical="center" indent="1"/>
    </xf>
    <xf numFmtId="3" fontId="9" fillId="0" borderId="9" xfId="0" applyNumberFormat="1" applyFont="1" applyBorder="1" applyAlignment="1">
      <alignment horizontal="right" vertical="center" indent="1"/>
    </xf>
    <xf numFmtId="3" fontId="8" fillId="0" borderId="6" xfId="0" applyNumberFormat="1" applyFont="1" applyBorder="1" applyAlignment="1">
      <alignment horizontal="right" vertical="center" indent="2"/>
    </xf>
    <xf numFmtId="3" fontId="9" fillId="0" borderId="4" xfId="0" applyNumberFormat="1" applyFont="1" applyBorder="1" applyAlignment="1">
      <alignment horizontal="right" vertical="center" indent="2"/>
    </xf>
    <xf numFmtId="3" fontId="8" fillId="0" borderId="0" xfId="0" applyNumberFormat="1" applyFont="1" applyAlignment="1">
      <alignment horizontal="right" vertical="center" indent="2"/>
    </xf>
    <xf numFmtId="3" fontId="9" fillId="0" borderId="6" xfId="0" applyNumberFormat="1" applyFont="1" applyBorder="1" applyAlignment="1">
      <alignment horizontal="right" vertical="center" indent="1"/>
    </xf>
    <xf numFmtId="3" fontId="9" fillId="0" borderId="1" xfId="0" applyNumberFormat="1" applyFont="1" applyBorder="1" applyAlignment="1">
      <alignment horizontal="right" vertical="center" indent="2"/>
    </xf>
    <xf numFmtId="2" fontId="5" fillId="0" borderId="0" xfId="0" applyNumberFormat="1" applyFont="1"/>
    <xf numFmtId="0" fontId="9" fillId="0" borderId="4" xfId="0" applyFont="1" applyBorder="1" applyAlignment="1">
      <alignment horizontal="center"/>
    </xf>
    <xf numFmtId="2" fontId="9" fillId="0" borderId="1" xfId="0" applyNumberFormat="1" applyFont="1" applyBorder="1" applyAlignment="1">
      <alignment horizontal="right" vertical="center" indent="1"/>
    </xf>
    <xf numFmtId="2" fontId="9" fillId="0" borderId="8" xfId="0" applyNumberFormat="1" applyFont="1" applyBorder="1" applyAlignment="1">
      <alignment horizontal="right" vertical="center" indent="1"/>
    </xf>
    <xf numFmtId="2" fontId="9" fillId="0" borderId="4" xfId="0" applyNumberFormat="1" applyFont="1" applyBorder="1" applyAlignment="1">
      <alignment horizontal="right" vertical="center" indent="1"/>
    </xf>
    <xf numFmtId="2" fontId="9" fillId="0" borderId="9" xfId="0" applyNumberFormat="1" applyFont="1" applyBorder="1" applyAlignment="1">
      <alignment horizontal="right" vertical="center" indent="1"/>
    </xf>
    <xf numFmtId="2" fontId="9" fillId="0" borderId="4" xfId="0" applyNumberFormat="1" applyFont="1" applyBorder="1" applyAlignment="1">
      <alignment horizontal="right" vertical="center" indent="2"/>
    </xf>
    <xf numFmtId="2" fontId="9" fillId="0" borderId="1" xfId="0" applyNumberFormat="1" applyFont="1" applyBorder="1" applyAlignment="1">
      <alignment horizontal="right" vertical="center" indent="2"/>
    </xf>
    <xf numFmtId="3" fontId="8" fillId="0" borderId="6" xfId="0" applyNumberFormat="1" applyFont="1" applyBorder="1" applyAlignment="1">
      <alignment horizontal="right" vertical="center" indent="3"/>
    </xf>
    <xf numFmtId="3" fontId="9" fillId="0" borderId="4" xfId="0" applyNumberFormat="1" applyFont="1" applyBorder="1" applyAlignment="1">
      <alignment horizontal="right" vertical="center" indent="3"/>
    </xf>
    <xf numFmtId="3" fontId="8" fillId="0" borderId="0" xfId="0" applyNumberFormat="1" applyFont="1" applyAlignment="1">
      <alignment horizontal="right" vertical="center" indent="3"/>
    </xf>
    <xf numFmtId="3" fontId="9" fillId="0" borderId="1" xfId="0" applyNumberFormat="1" applyFont="1" applyBorder="1" applyAlignment="1">
      <alignment horizontal="right" vertical="center" indent="3"/>
    </xf>
    <xf numFmtId="187" fontId="5" fillId="0" borderId="6" xfId="1" applyNumberFormat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81FDE-3B35-41C7-8A11-08787190EFC1}">
  <dimension ref="A1:O38"/>
  <sheetViews>
    <sheetView zoomScale="120" zoomScaleNormal="120" zoomScaleSheetLayoutView="115" workbookViewId="0">
      <selection sqref="A1:L1"/>
    </sheetView>
  </sheetViews>
  <sheetFormatPr defaultRowHeight="18.75" x14ac:dyDescent="0.3"/>
  <cols>
    <col min="1" max="1" width="12.25" style="2" customWidth="1"/>
    <col min="2" max="2" width="11.75" style="2" customWidth="1"/>
    <col min="3" max="5" width="10.625" style="2" customWidth="1"/>
    <col min="6" max="6" width="11.5" style="2" customWidth="1"/>
    <col min="7" max="9" width="10.625" style="2" customWidth="1"/>
    <col min="10" max="10" width="15.25" style="2" customWidth="1"/>
    <col min="11" max="11" width="16.125" style="2" customWidth="1"/>
    <col min="12" max="12" width="11.875" style="2" customWidth="1"/>
    <col min="13" max="16384" width="9" style="2"/>
  </cols>
  <sheetData>
    <row r="1" spans="1:12" ht="21" x14ac:dyDescent="0.35">
      <c r="A1" s="53" t="s">
        <v>180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x14ac:dyDescent="0.3">
      <c r="A2" s="6"/>
      <c r="B2" s="6"/>
      <c r="C2" s="7"/>
      <c r="D2" s="7"/>
      <c r="E2" s="7"/>
      <c r="F2" s="7"/>
      <c r="G2" s="6"/>
      <c r="H2" s="6"/>
      <c r="I2" s="6"/>
      <c r="J2" s="6"/>
      <c r="K2" s="6"/>
      <c r="L2" s="8" t="s">
        <v>157</v>
      </c>
    </row>
    <row r="3" spans="1:12" ht="30" customHeight="1" x14ac:dyDescent="0.3">
      <c r="A3" s="54" t="s">
        <v>146</v>
      </c>
      <c r="B3" s="56" t="s">
        <v>147</v>
      </c>
      <c r="C3" s="58" t="s">
        <v>148</v>
      </c>
      <c r="D3" s="59"/>
      <c r="E3" s="59"/>
      <c r="F3" s="60"/>
      <c r="G3" s="61" t="s">
        <v>152</v>
      </c>
      <c r="H3" s="54" t="s">
        <v>153</v>
      </c>
      <c r="I3" s="61" t="s">
        <v>154</v>
      </c>
      <c r="J3" s="63" t="s">
        <v>156</v>
      </c>
      <c r="K3" s="64" t="s">
        <v>182</v>
      </c>
      <c r="L3" s="54" t="s">
        <v>155</v>
      </c>
    </row>
    <row r="4" spans="1:12" ht="30" customHeight="1" x14ac:dyDescent="0.3">
      <c r="A4" s="55"/>
      <c r="B4" s="57"/>
      <c r="C4" s="9" t="s">
        <v>149</v>
      </c>
      <c r="D4" s="10" t="s">
        <v>150</v>
      </c>
      <c r="E4" s="10" t="s">
        <v>151</v>
      </c>
      <c r="F4" s="11" t="s">
        <v>20</v>
      </c>
      <c r="G4" s="62"/>
      <c r="H4" s="55"/>
      <c r="I4" s="62"/>
      <c r="J4" s="55"/>
      <c r="K4" s="62"/>
      <c r="L4" s="55"/>
    </row>
    <row r="5" spans="1:12" x14ac:dyDescent="0.3">
      <c r="A5" s="4" t="s">
        <v>168</v>
      </c>
      <c r="B5" s="5">
        <v>7868685</v>
      </c>
      <c r="C5" s="79">
        <v>6615419</v>
      </c>
      <c r="D5" s="81">
        <v>4235023</v>
      </c>
      <c r="E5" s="81">
        <v>4030509</v>
      </c>
      <c r="F5" s="83">
        <f>SUM(C5:E5)</f>
        <v>14880951</v>
      </c>
      <c r="G5" s="77">
        <v>5304120</v>
      </c>
      <c r="H5" s="81">
        <v>3710761</v>
      </c>
      <c r="I5" s="77">
        <v>1910684</v>
      </c>
      <c r="J5" s="85">
        <v>6566812</v>
      </c>
      <c r="K5" s="87">
        <v>1520962</v>
      </c>
      <c r="L5" s="88">
        <f>SUM(B5,F5:K5)</f>
        <v>41762975</v>
      </c>
    </row>
    <row r="6" spans="1:12" x14ac:dyDescent="0.3">
      <c r="A6" s="4" t="s">
        <v>169</v>
      </c>
      <c r="B6" s="5">
        <v>8973417</v>
      </c>
      <c r="C6" s="79">
        <v>7633524</v>
      </c>
      <c r="D6" s="81">
        <v>4792595</v>
      </c>
      <c r="E6" s="81">
        <v>4719407</v>
      </c>
      <c r="F6" s="83">
        <f t="shared" ref="F6:F16" si="0">SUM(C6:E6)</f>
        <v>17145526</v>
      </c>
      <c r="G6" s="77">
        <v>5807328</v>
      </c>
      <c r="H6" s="81">
        <v>3929129</v>
      </c>
      <c r="I6" s="77">
        <v>2228327</v>
      </c>
      <c r="J6" s="85">
        <v>6786268</v>
      </c>
      <c r="K6" s="87">
        <v>1661499</v>
      </c>
      <c r="L6" s="88">
        <f t="shared" ref="L6:L16" si="1">SUM(B6,F6:K6)</f>
        <v>46531494</v>
      </c>
    </row>
    <row r="7" spans="1:12" x14ac:dyDescent="0.3">
      <c r="A7" s="4" t="s">
        <v>170</v>
      </c>
      <c r="B7" s="77">
        <v>8845442</v>
      </c>
      <c r="C7" s="79">
        <v>7447015</v>
      </c>
      <c r="D7" s="81">
        <v>4749817</v>
      </c>
      <c r="E7" s="81">
        <v>4588696</v>
      </c>
      <c r="F7" s="83">
        <f t="shared" si="0"/>
        <v>16785528</v>
      </c>
      <c r="G7" s="77">
        <v>6269076</v>
      </c>
      <c r="H7" s="81">
        <v>4053138</v>
      </c>
      <c r="I7" s="77">
        <v>2359114</v>
      </c>
      <c r="J7" s="85">
        <v>6773782</v>
      </c>
      <c r="K7" s="87">
        <v>1683279</v>
      </c>
      <c r="L7" s="88">
        <f t="shared" si="1"/>
        <v>46769359</v>
      </c>
    </row>
    <row r="8" spans="1:12" x14ac:dyDescent="0.3">
      <c r="A8" s="4" t="s">
        <v>171</v>
      </c>
      <c r="B8" s="77">
        <v>8530582</v>
      </c>
      <c r="C8" s="79">
        <v>7205946</v>
      </c>
      <c r="D8" s="81">
        <v>4549982</v>
      </c>
      <c r="E8" s="81">
        <v>4358660</v>
      </c>
      <c r="F8" s="83">
        <f t="shared" si="0"/>
        <v>16114588</v>
      </c>
      <c r="G8" s="77">
        <v>5523287</v>
      </c>
      <c r="H8" s="81">
        <v>3441625</v>
      </c>
      <c r="I8" s="77">
        <v>2122987</v>
      </c>
      <c r="J8" s="85">
        <v>6208990</v>
      </c>
      <c r="K8" s="87">
        <v>1400608</v>
      </c>
      <c r="L8" s="88">
        <f t="shared" si="1"/>
        <v>43342667</v>
      </c>
    </row>
    <row r="9" spans="1:12" x14ac:dyDescent="0.3">
      <c r="A9" s="4" t="s">
        <v>172</v>
      </c>
      <c r="B9" s="77">
        <v>7976343</v>
      </c>
      <c r="C9" s="79">
        <v>6791751</v>
      </c>
      <c r="D9" s="81">
        <v>4221834</v>
      </c>
      <c r="E9" s="81">
        <v>4242918</v>
      </c>
      <c r="F9" s="83">
        <f t="shared" si="0"/>
        <v>15256503</v>
      </c>
      <c r="G9" s="77">
        <v>5312758</v>
      </c>
      <c r="H9" s="81">
        <v>3540744</v>
      </c>
      <c r="I9" s="77">
        <v>1930162</v>
      </c>
      <c r="J9" s="85">
        <v>6232411</v>
      </c>
      <c r="K9" s="87">
        <v>1342987</v>
      </c>
      <c r="L9" s="88">
        <f t="shared" si="1"/>
        <v>41591908</v>
      </c>
    </row>
    <row r="10" spans="1:12" x14ac:dyDescent="0.3">
      <c r="A10" s="4" t="s">
        <v>173</v>
      </c>
      <c r="B10" s="77">
        <v>9058820</v>
      </c>
      <c r="C10" s="79">
        <v>7618549</v>
      </c>
      <c r="D10" s="81">
        <v>4822886</v>
      </c>
      <c r="E10" s="81">
        <v>4839538</v>
      </c>
      <c r="F10" s="83">
        <f t="shared" si="0"/>
        <v>17280973</v>
      </c>
      <c r="G10" s="77">
        <v>5764022</v>
      </c>
      <c r="H10" s="81">
        <v>3853625</v>
      </c>
      <c r="I10" s="77">
        <v>2230853</v>
      </c>
      <c r="J10" s="85">
        <v>6780684</v>
      </c>
      <c r="K10" s="87">
        <v>1384523</v>
      </c>
      <c r="L10" s="88">
        <f t="shared" si="1"/>
        <v>46353500</v>
      </c>
    </row>
    <row r="11" spans="1:12" x14ac:dyDescent="0.3">
      <c r="A11" s="4" t="s">
        <v>174</v>
      </c>
      <c r="B11" s="77">
        <v>7693562</v>
      </c>
      <c r="C11" s="79">
        <v>6451696</v>
      </c>
      <c r="D11" s="81">
        <v>4038664</v>
      </c>
      <c r="E11" s="81">
        <v>4182340</v>
      </c>
      <c r="F11" s="83">
        <f t="shared" si="0"/>
        <v>14672700</v>
      </c>
      <c r="G11" s="77">
        <v>5315505</v>
      </c>
      <c r="H11" s="81">
        <v>3117323</v>
      </c>
      <c r="I11" s="77">
        <v>1887994</v>
      </c>
      <c r="J11" s="85">
        <v>5206750</v>
      </c>
      <c r="K11" s="87">
        <v>1306337</v>
      </c>
      <c r="L11" s="88">
        <f t="shared" si="1"/>
        <v>39200171</v>
      </c>
    </row>
    <row r="12" spans="1:12" x14ac:dyDescent="0.3">
      <c r="A12" s="4" t="s">
        <v>175</v>
      </c>
      <c r="B12" s="77">
        <v>8711846</v>
      </c>
      <c r="C12" s="79">
        <v>7405720</v>
      </c>
      <c r="D12" s="81">
        <v>4556243</v>
      </c>
      <c r="E12" s="81">
        <v>4828210</v>
      </c>
      <c r="F12" s="83">
        <f t="shared" si="0"/>
        <v>16790173</v>
      </c>
      <c r="G12" s="77">
        <v>6156693</v>
      </c>
      <c r="H12" s="81">
        <v>4184910</v>
      </c>
      <c r="I12" s="77">
        <v>2182448</v>
      </c>
      <c r="J12" s="85">
        <v>7006056</v>
      </c>
      <c r="K12" s="87">
        <v>1553602</v>
      </c>
      <c r="L12" s="88">
        <f t="shared" si="1"/>
        <v>46585728</v>
      </c>
    </row>
    <row r="13" spans="1:12" x14ac:dyDescent="0.3">
      <c r="A13" s="4" t="s">
        <v>176</v>
      </c>
      <c r="B13" s="77">
        <v>9250679</v>
      </c>
      <c r="C13" s="79">
        <v>7882005</v>
      </c>
      <c r="D13" s="81">
        <v>4701166</v>
      </c>
      <c r="E13" s="81">
        <v>5140103</v>
      </c>
      <c r="F13" s="83">
        <f t="shared" si="0"/>
        <v>17723274</v>
      </c>
      <c r="G13" s="77">
        <v>6167288</v>
      </c>
      <c r="H13" s="81">
        <v>4201096</v>
      </c>
      <c r="I13" s="77">
        <v>2201755</v>
      </c>
      <c r="J13" s="85">
        <v>7038032</v>
      </c>
      <c r="K13" s="87">
        <v>1620013</v>
      </c>
      <c r="L13" s="88">
        <f t="shared" si="1"/>
        <v>48202137</v>
      </c>
    </row>
    <row r="14" spans="1:12" x14ac:dyDescent="0.3">
      <c r="A14" s="4" t="s">
        <v>177</v>
      </c>
      <c r="B14" s="77">
        <v>8663495</v>
      </c>
      <c r="C14" s="79">
        <v>7428031</v>
      </c>
      <c r="D14" s="81">
        <v>4472895</v>
      </c>
      <c r="E14" s="81">
        <v>4798012</v>
      </c>
      <c r="F14" s="83">
        <f t="shared" si="0"/>
        <v>16698938</v>
      </c>
      <c r="G14" s="77">
        <v>6005702</v>
      </c>
      <c r="H14" s="81">
        <v>4176656</v>
      </c>
      <c r="I14" s="77">
        <v>2072617</v>
      </c>
      <c r="J14" s="85">
        <v>6944807</v>
      </c>
      <c r="K14" s="87">
        <v>1541353</v>
      </c>
      <c r="L14" s="88">
        <f t="shared" si="1"/>
        <v>46103568</v>
      </c>
    </row>
    <row r="15" spans="1:12" x14ac:dyDescent="0.3">
      <c r="A15" s="4" t="s">
        <v>178</v>
      </c>
      <c r="B15" s="77">
        <v>9560700</v>
      </c>
      <c r="C15" s="79">
        <v>8340712</v>
      </c>
      <c r="D15" s="81">
        <v>4919136</v>
      </c>
      <c r="E15" s="81">
        <v>5322642</v>
      </c>
      <c r="F15" s="83">
        <f t="shared" si="0"/>
        <v>18582490</v>
      </c>
      <c r="G15" s="77">
        <v>6460470</v>
      </c>
      <c r="H15" s="81">
        <v>4298443</v>
      </c>
      <c r="I15" s="77">
        <v>2316496</v>
      </c>
      <c r="J15" s="85">
        <v>7035006</v>
      </c>
      <c r="K15" s="87">
        <v>1725092</v>
      </c>
      <c r="L15" s="88">
        <f t="shared" si="1"/>
        <v>49978697</v>
      </c>
    </row>
    <row r="16" spans="1:12" x14ac:dyDescent="0.3">
      <c r="A16" s="4" t="s">
        <v>179</v>
      </c>
      <c r="B16" s="77">
        <v>9632226</v>
      </c>
      <c r="C16" s="79">
        <v>8396164</v>
      </c>
      <c r="D16" s="81">
        <v>4941432</v>
      </c>
      <c r="E16" s="81">
        <v>5376577</v>
      </c>
      <c r="F16" s="83">
        <f t="shared" si="0"/>
        <v>18714173</v>
      </c>
      <c r="G16" s="77">
        <v>6473125</v>
      </c>
      <c r="H16" s="81">
        <v>4334990</v>
      </c>
      <c r="I16" s="77">
        <v>2398592</v>
      </c>
      <c r="J16" s="85">
        <v>7023792</v>
      </c>
      <c r="K16" s="87">
        <v>1726343</v>
      </c>
      <c r="L16" s="88">
        <f t="shared" si="1"/>
        <v>50303241</v>
      </c>
    </row>
    <row r="17" spans="1:15" x14ac:dyDescent="0.3">
      <c r="A17" s="50" t="s">
        <v>20</v>
      </c>
      <c r="B17" s="78">
        <f>SUM(B5:B16)</f>
        <v>104765797</v>
      </c>
      <c r="C17" s="80">
        <f t="shared" ref="C17:J17" si="2">SUM(C5:C16)</f>
        <v>89216532</v>
      </c>
      <c r="D17" s="82">
        <f t="shared" si="2"/>
        <v>55001673</v>
      </c>
      <c r="E17" s="82">
        <f t="shared" si="2"/>
        <v>56427612</v>
      </c>
      <c r="F17" s="84">
        <f t="shared" si="2"/>
        <v>200645817</v>
      </c>
      <c r="G17" s="78">
        <f t="shared" si="2"/>
        <v>70559374</v>
      </c>
      <c r="H17" s="82">
        <f t="shared" si="2"/>
        <v>46842440</v>
      </c>
      <c r="I17" s="78">
        <f t="shared" si="2"/>
        <v>25842029</v>
      </c>
      <c r="J17" s="86">
        <f t="shared" si="2"/>
        <v>79603390</v>
      </c>
      <c r="K17" s="89">
        <f>SUM(K5:K16)</f>
        <v>18466598</v>
      </c>
      <c r="L17" s="82">
        <f>SUM(L5:L16)</f>
        <v>546725445</v>
      </c>
    </row>
    <row r="18" spans="1:15" x14ac:dyDescent="0.3">
      <c r="A18" s="91" t="s">
        <v>21</v>
      </c>
      <c r="B18" s="92">
        <f>B17/$L$17*100</f>
        <v>19.162414692442201</v>
      </c>
      <c r="C18" s="93">
        <f t="shared" ref="C18:L18" si="3">C17/$L$17*100</f>
        <v>16.318342746970558</v>
      </c>
      <c r="D18" s="94">
        <f t="shared" si="3"/>
        <v>10.060199960146358</v>
      </c>
      <c r="E18" s="94">
        <f t="shared" si="3"/>
        <v>10.321014417026081</v>
      </c>
      <c r="F18" s="95">
        <f t="shared" si="3"/>
        <v>36.699557124142999</v>
      </c>
      <c r="G18" s="92">
        <v>12.9</v>
      </c>
      <c r="H18" s="94">
        <f t="shared" si="3"/>
        <v>8.5678178011268518</v>
      </c>
      <c r="I18" s="92">
        <f t="shared" si="3"/>
        <v>4.7266922065425359</v>
      </c>
      <c r="J18" s="96">
        <f t="shared" si="3"/>
        <v>14.56003021772656</v>
      </c>
      <c r="K18" s="97">
        <f t="shared" si="3"/>
        <v>3.3776730475750951</v>
      </c>
      <c r="L18" s="94">
        <f t="shared" si="3"/>
        <v>100</v>
      </c>
      <c r="M18" s="90"/>
      <c r="O18" s="90"/>
    </row>
    <row r="19" spans="1:15" x14ac:dyDescent="0.3">
      <c r="A19" s="12" t="s">
        <v>183</v>
      </c>
    </row>
    <row r="20" spans="1:15" ht="21" x14ac:dyDescent="0.35">
      <c r="A20" s="53" t="s">
        <v>181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1" spans="1:15" x14ac:dyDescent="0.3">
      <c r="L21" s="8" t="s">
        <v>158</v>
      </c>
    </row>
    <row r="22" spans="1:15" ht="30" customHeight="1" x14ac:dyDescent="0.3">
      <c r="A22" s="54" t="s">
        <v>146</v>
      </c>
      <c r="B22" s="56" t="s">
        <v>147</v>
      </c>
      <c r="C22" s="58" t="s">
        <v>148</v>
      </c>
      <c r="D22" s="59"/>
      <c r="E22" s="59"/>
      <c r="F22" s="60"/>
      <c r="G22" s="61" t="s">
        <v>152</v>
      </c>
      <c r="H22" s="54" t="s">
        <v>153</v>
      </c>
      <c r="I22" s="61" t="s">
        <v>154</v>
      </c>
      <c r="J22" s="63" t="s">
        <v>156</v>
      </c>
      <c r="K22" s="64" t="s">
        <v>182</v>
      </c>
      <c r="L22" s="54" t="s">
        <v>155</v>
      </c>
    </row>
    <row r="23" spans="1:15" ht="30" customHeight="1" x14ac:dyDescent="0.3">
      <c r="A23" s="55"/>
      <c r="B23" s="57"/>
      <c r="C23" s="9" t="s">
        <v>149</v>
      </c>
      <c r="D23" s="10" t="s">
        <v>150</v>
      </c>
      <c r="E23" s="10" t="s">
        <v>151</v>
      </c>
      <c r="F23" s="11" t="s">
        <v>20</v>
      </c>
      <c r="G23" s="62"/>
      <c r="H23" s="55"/>
      <c r="I23" s="62"/>
      <c r="J23" s="55"/>
      <c r="K23" s="62"/>
      <c r="L23" s="55"/>
    </row>
    <row r="24" spans="1:15" x14ac:dyDescent="0.3">
      <c r="A24" s="4" t="s">
        <v>168</v>
      </c>
      <c r="B24" s="77">
        <v>271334</v>
      </c>
      <c r="C24" s="79">
        <v>228118</v>
      </c>
      <c r="D24" s="81">
        <v>146035</v>
      </c>
      <c r="E24" s="81">
        <v>138983</v>
      </c>
      <c r="F24" s="83">
        <f>SUM(C24:E24)</f>
        <v>513136</v>
      </c>
      <c r="G24" s="77">
        <v>171101</v>
      </c>
      <c r="H24" s="81">
        <v>119702</v>
      </c>
      <c r="I24" s="77">
        <v>65886</v>
      </c>
      <c r="J24" s="98">
        <v>211832</v>
      </c>
      <c r="K24" s="100">
        <v>49063</v>
      </c>
      <c r="L24" s="88">
        <f>SUM(B24,F24:K24)</f>
        <v>1402054</v>
      </c>
    </row>
    <row r="25" spans="1:15" x14ac:dyDescent="0.3">
      <c r="A25" s="4" t="s">
        <v>169</v>
      </c>
      <c r="B25" s="77">
        <v>299114</v>
      </c>
      <c r="C25" s="79">
        <v>254451</v>
      </c>
      <c r="D25" s="81">
        <v>159753</v>
      </c>
      <c r="E25" s="81">
        <v>157314</v>
      </c>
      <c r="F25" s="83">
        <f t="shared" ref="F25:F35" si="4">SUM(C25:E25)</f>
        <v>571518</v>
      </c>
      <c r="G25" s="77">
        <v>193577</v>
      </c>
      <c r="H25" s="81">
        <v>130971</v>
      </c>
      <c r="I25" s="77">
        <v>74278</v>
      </c>
      <c r="J25" s="98">
        <v>226209</v>
      </c>
      <c r="K25" s="100">
        <v>55383</v>
      </c>
      <c r="L25" s="88">
        <f t="shared" ref="L25:L34" si="5">SUM(B25,F25:K25)</f>
        <v>1551050</v>
      </c>
    </row>
    <row r="26" spans="1:15" x14ac:dyDescent="0.3">
      <c r="A26" s="4" t="s">
        <v>170</v>
      </c>
      <c r="B26" s="77">
        <v>315909</v>
      </c>
      <c r="C26" s="79">
        <v>265965</v>
      </c>
      <c r="D26" s="81">
        <v>169636</v>
      </c>
      <c r="E26" s="81">
        <v>163882</v>
      </c>
      <c r="F26" s="83">
        <f t="shared" si="4"/>
        <v>599483</v>
      </c>
      <c r="G26" s="77">
        <v>202228</v>
      </c>
      <c r="H26" s="81">
        <v>139763</v>
      </c>
      <c r="I26" s="77">
        <v>84254</v>
      </c>
      <c r="J26" s="98">
        <v>233579</v>
      </c>
      <c r="K26" s="100">
        <v>54299</v>
      </c>
      <c r="L26" s="88">
        <f t="shared" si="5"/>
        <v>1629515</v>
      </c>
    </row>
    <row r="27" spans="1:15" x14ac:dyDescent="0.3">
      <c r="A27" s="4" t="s">
        <v>171</v>
      </c>
      <c r="B27" s="77">
        <v>284353</v>
      </c>
      <c r="C27" s="79">
        <v>240198</v>
      </c>
      <c r="D27" s="81">
        <v>151666</v>
      </c>
      <c r="E27" s="81">
        <v>145289</v>
      </c>
      <c r="F27" s="83">
        <f t="shared" si="4"/>
        <v>537153</v>
      </c>
      <c r="G27" s="77">
        <v>178171</v>
      </c>
      <c r="H27" s="81">
        <v>122915</v>
      </c>
      <c r="I27" s="77">
        <v>70766</v>
      </c>
      <c r="J27" s="98">
        <v>221749</v>
      </c>
      <c r="K27" s="100">
        <v>45181</v>
      </c>
      <c r="L27" s="88">
        <f t="shared" si="5"/>
        <v>1460288</v>
      </c>
    </row>
    <row r="28" spans="1:15" x14ac:dyDescent="0.3">
      <c r="A28" s="4" t="s">
        <v>172</v>
      </c>
      <c r="B28" s="77">
        <v>295420</v>
      </c>
      <c r="C28" s="79">
        <v>251547</v>
      </c>
      <c r="D28" s="81">
        <v>156364</v>
      </c>
      <c r="E28" s="81">
        <v>157145</v>
      </c>
      <c r="F28" s="83">
        <f t="shared" si="4"/>
        <v>565056</v>
      </c>
      <c r="G28" s="77">
        <v>189741</v>
      </c>
      <c r="H28" s="81">
        <v>126455</v>
      </c>
      <c r="I28" s="77">
        <v>71488</v>
      </c>
      <c r="J28" s="98">
        <v>222586</v>
      </c>
      <c r="K28" s="100">
        <v>47964</v>
      </c>
      <c r="L28" s="88">
        <f>SUM(B28,F28:K28)</f>
        <v>1518710</v>
      </c>
    </row>
    <row r="29" spans="1:15" x14ac:dyDescent="0.3">
      <c r="A29" s="4" t="s">
        <v>173</v>
      </c>
      <c r="B29" s="77">
        <v>292220</v>
      </c>
      <c r="C29" s="79">
        <v>245760</v>
      </c>
      <c r="D29" s="81">
        <v>155577</v>
      </c>
      <c r="E29" s="81">
        <v>156114</v>
      </c>
      <c r="F29" s="83">
        <f t="shared" si="4"/>
        <v>557451</v>
      </c>
      <c r="G29" s="77">
        <v>185936</v>
      </c>
      <c r="H29" s="81">
        <v>124310</v>
      </c>
      <c r="I29" s="77">
        <v>71963</v>
      </c>
      <c r="J29" s="98">
        <v>218732</v>
      </c>
      <c r="K29" s="100">
        <v>44662</v>
      </c>
      <c r="L29" s="88">
        <f t="shared" si="5"/>
        <v>1495274</v>
      </c>
    </row>
    <row r="30" spans="1:15" x14ac:dyDescent="0.3">
      <c r="A30" s="4" t="s">
        <v>174</v>
      </c>
      <c r="B30" s="77">
        <v>295906</v>
      </c>
      <c r="C30" s="79">
        <v>248142</v>
      </c>
      <c r="D30" s="81">
        <v>155333</v>
      </c>
      <c r="E30" s="81">
        <v>160859</v>
      </c>
      <c r="F30" s="83">
        <f t="shared" si="4"/>
        <v>564334</v>
      </c>
      <c r="G30" s="77">
        <v>177184</v>
      </c>
      <c r="H30" s="81">
        <v>135536</v>
      </c>
      <c r="I30" s="77">
        <v>72615</v>
      </c>
      <c r="J30" s="98">
        <v>226380</v>
      </c>
      <c r="K30" s="100">
        <v>43545</v>
      </c>
      <c r="L30" s="88">
        <f t="shared" si="5"/>
        <v>1515500</v>
      </c>
    </row>
    <row r="31" spans="1:15" x14ac:dyDescent="0.3">
      <c r="A31" s="4" t="s">
        <v>175</v>
      </c>
      <c r="B31" s="77">
        <v>311137</v>
      </c>
      <c r="C31" s="79">
        <v>264490</v>
      </c>
      <c r="D31" s="81">
        <v>162723</v>
      </c>
      <c r="E31" s="81">
        <v>172436</v>
      </c>
      <c r="F31" s="83">
        <f t="shared" si="4"/>
        <v>599649</v>
      </c>
      <c r="G31" s="77">
        <v>198603</v>
      </c>
      <c r="H31" s="81">
        <v>134997</v>
      </c>
      <c r="I31" s="77">
        <v>77945</v>
      </c>
      <c r="J31" s="98">
        <v>226002</v>
      </c>
      <c r="K31" s="100">
        <v>50116</v>
      </c>
      <c r="L31" s="88">
        <f t="shared" si="5"/>
        <v>1598449</v>
      </c>
    </row>
    <row r="32" spans="1:15" x14ac:dyDescent="0.3">
      <c r="A32" s="4" t="s">
        <v>176</v>
      </c>
      <c r="B32" s="77">
        <v>318989</v>
      </c>
      <c r="C32" s="79">
        <v>271793</v>
      </c>
      <c r="D32" s="81">
        <v>162109</v>
      </c>
      <c r="E32" s="81">
        <v>177245</v>
      </c>
      <c r="F32" s="83">
        <f t="shared" si="4"/>
        <v>611147</v>
      </c>
      <c r="G32" s="77">
        <v>205576</v>
      </c>
      <c r="H32" s="81">
        <v>140036</v>
      </c>
      <c r="I32" s="77">
        <v>75923</v>
      </c>
      <c r="J32" s="98">
        <v>234601</v>
      </c>
      <c r="K32" s="100">
        <v>54001</v>
      </c>
      <c r="L32" s="88">
        <f t="shared" si="5"/>
        <v>1640273</v>
      </c>
    </row>
    <row r="33" spans="1:12" x14ac:dyDescent="0.3">
      <c r="A33" s="4" t="s">
        <v>177</v>
      </c>
      <c r="B33" s="77">
        <v>309411</v>
      </c>
      <c r="C33" s="79">
        <v>265287</v>
      </c>
      <c r="D33" s="81">
        <v>159746</v>
      </c>
      <c r="E33" s="81">
        <v>171357</v>
      </c>
      <c r="F33" s="83">
        <f t="shared" si="4"/>
        <v>596390</v>
      </c>
      <c r="G33" s="77">
        <v>193732</v>
      </c>
      <c r="H33" s="81">
        <v>134731</v>
      </c>
      <c r="I33" s="77">
        <v>74022</v>
      </c>
      <c r="J33" s="98">
        <v>224026</v>
      </c>
      <c r="K33" s="100">
        <v>49721</v>
      </c>
      <c r="L33" s="88">
        <f t="shared" si="5"/>
        <v>1582033</v>
      </c>
    </row>
    <row r="34" spans="1:12" x14ac:dyDescent="0.3">
      <c r="A34" s="4" t="s">
        <v>178</v>
      </c>
      <c r="B34" s="77">
        <v>318690</v>
      </c>
      <c r="C34" s="79">
        <v>278024</v>
      </c>
      <c r="D34" s="81">
        <v>163971</v>
      </c>
      <c r="E34" s="81">
        <v>177421</v>
      </c>
      <c r="F34" s="83">
        <f t="shared" si="4"/>
        <v>619416</v>
      </c>
      <c r="G34" s="77">
        <v>208402</v>
      </c>
      <c r="H34" s="81">
        <v>138659</v>
      </c>
      <c r="I34" s="77">
        <v>77217</v>
      </c>
      <c r="J34" s="98">
        <v>226936</v>
      </c>
      <c r="K34" s="100">
        <v>55648</v>
      </c>
      <c r="L34" s="88">
        <f t="shared" si="5"/>
        <v>1644968</v>
      </c>
    </row>
    <row r="35" spans="1:12" x14ac:dyDescent="0.3">
      <c r="A35" s="4" t="s">
        <v>179</v>
      </c>
      <c r="B35" s="77">
        <v>321074</v>
      </c>
      <c r="C35" s="79">
        <v>279872</v>
      </c>
      <c r="D35" s="81">
        <v>164715</v>
      </c>
      <c r="E35" s="81">
        <v>179216</v>
      </c>
      <c r="F35" s="83">
        <f t="shared" si="4"/>
        <v>623803</v>
      </c>
      <c r="G35" s="77">
        <v>215771</v>
      </c>
      <c r="H35" s="81">
        <v>144500</v>
      </c>
      <c r="I35" s="77">
        <v>79953</v>
      </c>
      <c r="J35" s="98">
        <v>234126</v>
      </c>
      <c r="K35" s="100">
        <v>57545</v>
      </c>
      <c r="L35" s="88">
        <f>SUM(B35,F35:K35)</f>
        <v>1676772</v>
      </c>
    </row>
    <row r="36" spans="1:12" x14ac:dyDescent="0.3">
      <c r="A36" s="50" t="s">
        <v>159</v>
      </c>
      <c r="B36" s="78">
        <v>302791</v>
      </c>
      <c r="C36" s="80">
        <v>257851</v>
      </c>
      <c r="D36" s="82">
        <v>158964</v>
      </c>
      <c r="E36" s="82">
        <v>163086</v>
      </c>
      <c r="F36" s="84">
        <v>579901</v>
      </c>
      <c r="G36" s="78">
        <v>193314</v>
      </c>
      <c r="H36" s="82">
        <v>132698</v>
      </c>
      <c r="I36" s="78">
        <v>74688</v>
      </c>
      <c r="J36" s="99">
        <v>225505</v>
      </c>
      <c r="K36" s="101">
        <v>50594</v>
      </c>
      <c r="L36" s="82">
        <v>1559491</v>
      </c>
    </row>
    <row r="37" spans="1:12" x14ac:dyDescent="0.3">
      <c r="A37" s="12" t="s">
        <v>183</v>
      </c>
      <c r="F37" s="3"/>
    </row>
    <row r="38" spans="1:12" x14ac:dyDescent="0.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</sheetData>
  <mergeCells count="20">
    <mergeCell ref="L22:L23"/>
    <mergeCell ref="J3:J4"/>
    <mergeCell ref="K3:K4"/>
    <mergeCell ref="L3:L4"/>
    <mergeCell ref="A1:L1"/>
    <mergeCell ref="A20:L20"/>
    <mergeCell ref="A22:A23"/>
    <mergeCell ref="B22:B23"/>
    <mergeCell ref="C22:F22"/>
    <mergeCell ref="G22:G23"/>
    <mergeCell ref="H22:H23"/>
    <mergeCell ref="C3:F3"/>
    <mergeCell ref="A3:A4"/>
    <mergeCell ref="B3:B4"/>
    <mergeCell ref="G3:G4"/>
    <mergeCell ref="H3:H4"/>
    <mergeCell ref="I3:I4"/>
    <mergeCell ref="I22:I23"/>
    <mergeCell ref="J22:J23"/>
    <mergeCell ref="K22:K23"/>
  </mergeCells>
  <phoneticPr fontId="2" type="noConversion"/>
  <printOptions horizontalCentered="1"/>
  <pageMargins left="0.78740157480314965" right="0.59055118110236215" top="0.98425196850393704" bottom="0.59055118110236215" header="0.31496062992125984" footer="0.31496062992125984"/>
  <pageSetup paperSize="9" scale="86" orientation="landscape" r:id="rId1"/>
  <rowBreaks count="1" manualBreakCount="1">
    <brk id="19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M22"/>
  <sheetViews>
    <sheetView showGridLines="0" tabSelected="1" view="pageBreakPreview" zoomScale="120" zoomScaleSheetLayoutView="120" workbookViewId="0">
      <selection activeCell="K17" sqref="K17"/>
    </sheetView>
  </sheetViews>
  <sheetFormatPr defaultRowHeight="21" x14ac:dyDescent="0.35"/>
  <cols>
    <col min="1" max="1" width="32" style="1" customWidth="1"/>
    <col min="2" max="3" width="8.75" style="1" bestFit="1" customWidth="1"/>
    <col min="4" max="4" width="9.625" style="1" bestFit="1" customWidth="1"/>
    <col min="5" max="5" width="7.625" style="1" bestFit="1" customWidth="1"/>
    <col min="6" max="6" width="11.125" style="1" bestFit="1" customWidth="1"/>
    <col min="7" max="7" width="9.625" style="1" bestFit="1" customWidth="1"/>
    <col min="8" max="8" width="8" style="1" bestFit="1" customWidth="1"/>
    <col min="9" max="12" width="7.5" style="1" bestFit="1" customWidth="1"/>
    <col min="13" max="13" width="13" style="1" bestFit="1" customWidth="1"/>
    <col min="14" max="16384" width="9" style="1"/>
  </cols>
  <sheetData>
    <row r="3" spans="1:13" x14ac:dyDescent="0.35">
      <c r="A3" s="53" t="s">
        <v>193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x14ac:dyDescent="0.35">
      <c r="M4" s="8" t="s">
        <v>34</v>
      </c>
    </row>
    <row r="5" spans="1:13" x14ac:dyDescent="0.35">
      <c r="A5" s="54" t="s">
        <v>35</v>
      </c>
      <c r="B5" s="72" t="s">
        <v>32</v>
      </c>
      <c r="C5" s="73"/>
      <c r="D5" s="73"/>
      <c r="E5" s="73"/>
      <c r="F5" s="73"/>
      <c r="G5" s="73"/>
      <c r="H5" s="73"/>
      <c r="I5" s="67" t="s">
        <v>33</v>
      </c>
      <c r="J5" s="68"/>
      <c r="K5" s="68"/>
      <c r="L5" s="69"/>
      <c r="M5" s="70" t="s">
        <v>31</v>
      </c>
    </row>
    <row r="6" spans="1:13" x14ac:dyDescent="0.35">
      <c r="A6" s="75"/>
      <c r="B6" s="58" t="s">
        <v>24</v>
      </c>
      <c r="C6" s="59"/>
      <c r="D6" s="59"/>
      <c r="E6" s="54" t="s">
        <v>25</v>
      </c>
      <c r="F6" s="61" t="s">
        <v>26</v>
      </c>
      <c r="G6" s="54" t="s">
        <v>20</v>
      </c>
      <c r="H6" s="61" t="s">
        <v>27</v>
      </c>
      <c r="I6" s="56" t="s">
        <v>28</v>
      </c>
      <c r="J6" s="54" t="s">
        <v>29</v>
      </c>
      <c r="K6" s="54" t="s">
        <v>30</v>
      </c>
      <c r="L6" s="70" t="s">
        <v>20</v>
      </c>
      <c r="M6" s="76"/>
    </row>
    <row r="7" spans="1:13" x14ac:dyDescent="0.35">
      <c r="A7" s="55"/>
      <c r="B7" s="14" t="s">
        <v>22</v>
      </c>
      <c r="C7" s="10" t="s">
        <v>23</v>
      </c>
      <c r="D7" s="13" t="s">
        <v>20</v>
      </c>
      <c r="E7" s="55"/>
      <c r="F7" s="62"/>
      <c r="G7" s="55"/>
      <c r="H7" s="62"/>
      <c r="I7" s="57"/>
      <c r="J7" s="55"/>
      <c r="K7" s="55"/>
      <c r="L7" s="71"/>
      <c r="M7" s="71"/>
    </row>
    <row r="8" spans="1:13" x14ac:dyDescent="0.35">
      <c r="A8" s="15" t="s">
        <v>110</v>
      </c>
      <c r="B8" s="16">
        <v>2276402</v>
      </c>
      <c r="C8" s="17">
        <v>2196709</v>
      </c>
      <c r="D8" s="18">
        <f>SUM(B8:C8)</f>
        <v>4473111</v>
      </c>
      <c r="E8" s="17">
        <v>47338</v>
      </c>
      <c r="F8" s="18">
        <v>3757</v>
      </c>
      <c r="G8" s="19">
        <f>SUM(D8:F8)</f>
        <v>4524206</v>
      </c>
      <c r="H8" s="20">
        <f>G8/$G$17*100</f>
        <v>24.499401568171898</v>
      </c>
      <c r="I8" s="16">
        <v>11996</v>
      </c>
      <c r="J8" s="17">
        <v>27151</v>
      </c>
      <c r="K8" s="17">
        <v>567</v>
      </c>
      <c r="L8" s="21">
        <f>SUM(I8:K8)</f>
        <v>39714</v>
      </c>
      <c r="M8" s="47">
        <f>SUM(G8,L8)</f>
        <v>4563920</v>
      </c>
    </row>
    <row r="9" spans="1:13" x14ac:dyDescent="0.35">
      <c r="A9" s="15" t="s">
        <v>111</v>
      </c>
      <c r="B9" s="16">
        <v>1252346</v>
      </c>
      <c r="C9" s="17">
        <v>1451674</v>
      </c>
      <c r="D9" s="18">
        <f t="shared" ref="D9:D16" si="0">SUM(B9:C9)</f>
        <v>2704020</v>
      </c>
      <c r="E9" s="17">
        <v>11898</v>
      </c>
      <c r="F9" s="18">
        <v>354</v>
      </c>
      <c r="G9" s="19">
        <f t="shared" ref="G9:G16" si="1">SUM(D9:F9)</f>
        <v>2716272</v>
      </c>
      <c r="H9" s="20">
        <f t="shared" ref="H9:H16" si="2">G9/$G$17*100</f>
        <v>14.709108846144808</v>
      </c>
      <c r="I9" s="16">
        <v>4909</v>
      </c>
      <c r="J9" s="17">
        <v>14652</v>
      </c>
      <c r="K9" s="17">
        <v>725</v>
      </c>
      <c r="L9" s="21">
        <f t="shared" ref="L9:L16" si="3">SUM(I9:K9)</f>
        <v>20286</v>
      </c>
      <c r="M9" s="47">
        <f t="shared" ref="M9:M16" si="4">SUM(G9,L9)</f>
        <v>2736558</v>
      </c>
    </row>
    <row r="10" spans="1:13" x14ac:dyDescent="0.35">
      <c r="A10" s="15" t="s">
        <v>112</v>
      </c>
      <c r="B10" s="16">
        <v>1511194</v>
      </c>
      <c r="C10" s="17">
        <v>1029602</v>
      </c>
      <c r="D10" s="18">
        <f t="shared" si="0"/>
        <v>2540796</v>
      </c>
      <c r="E10" s="17">
        <v>1725</v>
      </c>
      <c r="F10" s="18">
        <v>133</v>
      </c>
      <c r="G10" s="19">
        <f t="shared" si="1"/>
        <v>2542654</v>
      </c>
      <c r="H10" s="20">
        <f t="shared" si="2"/>
        <v>13.768935675103775</v>
      </c>
      <c r="I10" s="16">
        <v>1970</v>
      </c>
      <c r="J10" s="17">
        <v>10289</v>
      </c>
      <c r="K10" s="17">
        <v>1203</v>
      </c>
      <c r="L10" s="21">
        <f t="shared" si="3"/>
        <v>13462</v>
      </c>
      <c r="M10" s="47">
        <f t="shared" si="4"/>
        <v>2556116</v>
      </c>
    </row>
    <row r="11" spans="1:13" x14ac:dyDescent="0.35">
      <c r="A11" s="15" t="s">
        <v>113</v>
      </c>
      <c r="B11" s="16">
        <v>471742</v>
      </c>
      <c r="C11" s="17">
        <v>483803</v>
      </c>
      <c r="D11" s="18">
        <f t="shared" si="0"/>
        <v>955545</v>
      </c>
      <c r="E11" s="17">
        <v>7707</v>
      </c>
      <c r="F11" s="18">
        <v>168</v>
      </c>
      <c r="G11" s="19">
        <f t="shared" si="1"/>
        <v>963420</v>
      </c>
      <c r="H11" s="20">
        <f t="shared" si="2"/>
        <v>5.2170952115814728</v>
      </c>
      <c r="I11" s="16">
        <v>12268</v>
      </c>
      <c r="J11" s="17">
        <v>7367</v>
      </c>
      <c r="K11" s="17">
        <v>514</v>
      </c>
      <c r="L11" s="21">
        <f t="shared" si="3"/>
        <v>20149</v>
      </c>
      <c r="M11" s="47">
        <f t="shared" si="4"/>
        <v>983569</v>
      </c>
    </row>
    <row r="12" spans="1:13" x14ac:dyDescent="0.35">
      <c r="A12" s="15" t="s">
        <v>114</v>
      </c>
      <c r="B12" s="16">
        <v>30184</v>
      </c>
      <c r="C12" s="17">
        <v>26785</v>
      </c>
      <c r="D12" s="18">
        <f t="shared" si="0"/>
        <v>56969</v>
      </c>
      <c r="E12" s="17">
        <v>278</v>
      </c>
      <c r="F12" s="18">
        <v>45</v>
      </c>
      <c r="G12" s="19">
        <f t="shared" si="1"/>
        <v>57292</v>
      </c>
      <c r="H12" s="20">
        <f t="shared" si="2"/>
        <v>0.31024664098931487</v>
      </c>
      <c r="I12" s="16">
        <v>8467</v>
      </c>
      <c r="J12" s="17">
        <v>1148</v>
      </c>
      <c r="K12" s="17">
        <v>24</v>
      </c>
      <c r="L12" s="21">
        <f t="shared" si="3"/>
        <v>9639</v>
      </c>
      <c r="M12" s="47">
        <f t="shared" si="4"/>
        <v>66931</v>
      </c>
    </row>
    <row r="13" spans="1:13" x14ac:dyDescent="0.35">
      <c r="A13" s="15" t="s">
        <v>115</v>
      </c>
      <c r="B13" s="16">
        <v>321149</v>
      </c>
      <c r="C13" s="17">
        <v>330378</v>
      </c>
      <c r="D13" s="18">
        <f t="shared" si="0"/>
        <v>651527</v>
      </c>
      <c r="E13" s="17">
        <v>3793</v>
      </c>
      <c r="F13" s="18">
        <v>286</v>
      </c>
      <c r="G13" s="19">
        <f t="shared" si="1"/>
        <v>655606</v>
      </c>
      <c r="H13" s="20">
        <f t="shared" si="2"/>
        <v>3.5502261975919982</v>
      </c>
      <c r="I13" s="16">
        <v>5557</v>
      </c>
      <c r="J13" s="17">
        <v>3795</v>
      </c>
      <c r="K13" s="17">
        <v>154</v>
      </c>
      <c r="L13" s="21">
        <f t="shared" si="3"/>
        <v>9506</v>
      </c>
      <c r="M13" s="47">
        <f t="shared" si="4"/>
        <v>665112</v>
      </c>
    </row>
    <row r="14" spans="1:13" x14ac:dyDescent="0.35">
      <c r="A14" s="15" t="s">
        <v>116</v>
      </c>
      <c r="B14" s="16">
        <v>800855</v>
      </c>
      <c r="C14" s="17">
        <v>854546</v>
      </c>
      <c r="D14" s="18">
        <f t="shared" si="0"/>
        <v>1655401</v>
      </c>
      <c r="E14" s="17">
        <v>5206</v>
      </c>
      <c r="F14" s="18">
        <v>459</v>
      </c>
      <c r="G14" s="19">
        <f t="shared" si="1"/>
        <v>1661066</v>
      </c>
      <c r="H14" s="20">
        <f t="shared" si="2"/>
        <v>8.9949756852886491</v>
      </c>
      <c r="I14" s="16">
        <v>58198</v>
      </c>
      <c r="J14" s="17">
        <v>24514</v>
      </c>
      <c r="K14" s="17">
        <v>1516</v>
      </c>
      <c r="L14" s="21">
        <f t="shared" si="3"/>
        <v>84228</v>
      </c>
      <c r="M14" s="47">
        <f t="shared" si="4"/>
        <v>1745294</v>
      </c>
    </row>
    <row r="15" spans="1:13" x14ac:dyDescent="0.35">
      <c r="A15" s="15" t="s">
        <v>117</v>
      </c>
      <c r="B15" s="16">
        <v>1454776</v>
      </c>
      <c r="C15" s="17">
        <v>1071748</v>
      </c>
      <c r="D15" s="18">
        <f t="shared" si="0"/>
        <v>2526524</v>
      </c>
      <c r="E15" s="17">
        <v>17357</v>
      </c>
      <c r="F15" s="18">
        <v>134</v>
      </c>
      <c r="G15" s="19">
        <f t="shared" si="1"/>
        <v>2544015</v>
      </c>
      <c r="H15" s="20">
        <f t="shared" si="2"/>
        <v>13.776305738609787</v>
      </c>
      <c r="I15" s="16">
        <v>13473</v>
      </c>
      <c r="J15" s="17">
        <v>17556</v>
      </c>
      <c r="K15" s="17">
        <v>1321</v>
      </c>
      <c r="L15" s="21">
        <f t="shared" si="3"/>
        <v>32350</v>
      </c>
      <c r="M15" s="47">
        <f t="shared" si="4"/>
        <v>2576365</v>
      </c>
    </row>
    <row r="16" spans="1:13" x14ac:dyDescent="0.35">
      <c r="A16" s="22" t="s">
        <v>118</v>
      </c>
      <c r="B16" s="16">
        <v>1217557</v>
      </c>
      <c r="C16" s="17">
        <v>1551501</v>
      </c>
      <c r="D16" s="18">
        <f t="shared" si="0"/>
        <v>2769058</v>
      </c>
      <c r="E16" s="17">
        <v>29775</v>
      </c>
      <c r="F16" s="18">
        <v>3234</v>
      </c>
      <c r="G16" s="19">
        <f t="shared" si="1"/>
        <v>2802067</v>
      </c>
      <c r="H16" s="20">
        <f t="shared" si="2"/>
        <v>15.173704436518301</v>
      </c>
      <c r="I16" s="16">
        <v>20084</v>
      </c>
      <c r="J16" s="17">
        <v>13380</v>
      </c>
      <c r="K16" s="17">
        <v>1722</v>
      </c>
      <c r="L16" s="21">
        <f t="shared" si="3"/>
        <v>35186</v>
      </c>
      <c r="M16" s="47">
        <f t="shared" si="4"/>
        <v>2837253</v>
      </c>
    </row>
    <row r="17" spans="1:13" x14ac:dyDescent="0.35">
      <c r="A17" s="52" t="s">
        <v>20</v>
      </c>
      <c r="B17" s="36">
        <f>SUM(B8:B16)</f>
        <v>9336205</v>
      </c>
      <c r="C17" s="36">
        <f t="shared" ref="C17:M17" si="5">SUM(C8:C16)</f>
        <v>8996746</v>
      </c>
      <c r="D17" s="36">
        <f t="shared" si="5"/>
        <v>18332951</v>
      </c>
      <c r="E17" s="36">
        <f t="shared" si="5"/>
        <v>125077</v>
      </c>
      <c r="F17" s="36">
        <f t="shared" si="5"/>
        <v>8570</v>
      </c>
      <c r="G17" s="36">
        <f t="shared" si="5"/>
        <v>18466598</v>
      </c>
      <c r="H17" s="36">
        <f t="shared" si="5"/>
        <v>100.00000000000001</v>
      </c>
      <c r="I17" s="36">
        <f t="shared" si="5"/>
        <v>136922</v>
      </c>
      <c r="J17" s="36">
        <f t="shared" si="5"/>
        <v>119852</v>
      </c>
      <c r="K17" s="36">
        <f t="shared" si="5"/>
        <v>7746</v>
      </c>
      <c r="L17" s="36">
        <f t="shared" si="5"/>
        <v>264520</v>
      </c>
      <c r="M17" s="36">
        <f t="shared" si="5"/>
        <v>18731118</v>
      </c>
    </row>
    <row r="18" spans="1:13" x14ac:dyDescent="0.35">
      <c r="A18" s="52" t="s">
        <v>21</v>
      </c>
      <c r="B18" s="39">
        <f>B17/$G$17*100</f>
        <v>50.557254779683838</v>
      </c>
      <c r="C18" s="39">
        <f t="shared" ref="C18:G18" si="6">C17/$G$17*100</f>
        <v>48.719022312610043</v>
      </c>
      <c r="D18" s="39">
        <f t="shared" si="6"/>
        <v>99.276277092293881</v>
      </c>
      <c r="E18" s="39">
        <f t="shared" si="6"/>
        <v>0.67731479290338159</v>
      </c>
      <c r="F18" s="39">
        <f t="shared" si="6"/>
        <v>4.6408114802737356E-2</v>
      </c>
      <c r="G18" s="39">
        <f t="shared" si="6"/>
        <v>100</v>
      </c>
      <c r="H18" s="45"/>
      <c r="I18" s="39">
        <f>I17/$L$17*100</f>
        <v>51.762437622864056</v>
      </c>
      <c r="J18" s="39">
        <f t="shared" ref="J18:L18" si="7">J17/$L$17*100</f>
        <v>45.309239376984728</v>
      </c>
      <c r="K18" s="39">
        <f t="shared" si="7"/>
        <v>2.9283230001512175</v>
      </c>
      <c r="L18" s="39">
        <f t="shared" si="7"/>
        <v>100</v>
      </c>
      <c r="M18" s="23"/>
    </row>
    <row r="19" spans="1:13" ht="8.25" customHeight="1" x14ac:dyDescent="0.35">
      <c r="A19" s="2"/>
      <c r="B19" s="20"/>
      <c r="C19" s="20"/>
      <c r="D19" s="20"/>
      <c r="E19" s="20"/>
      <c r="F19" s="20"/>
      <c r="G19" s="20"/>
      <c r="H19" s="23"/>
      <c r="I19" s="20"/>
      <c r="J19" s="20"/>
      <c r="K19" s="20"/>
      <c r="L19" s="20"/>
      <c r="M19" s="23"/>
    </row>
    <row r="20" spans="1:13" x14ac:dyDescent="0.35">
      <c r="A20" s="12" t="s">
        <v>183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35">
      <c r="A21" s="12" t="s">
        <v>140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35">
      <c r="A22" s="12" t="s">
        <v>164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</sheetData>
  <mergeCells count="14">
    <mergeCell ref="A3:M3"/>
    <mergeCell ref="A5:A7"/>
    <mergeCell ref="I5:L5"/>
    <mergeCell ref="M5:M7"/>
    <mergeCell ref="B6:D6"/>
    <mergeCell ref="E6:E7"/>
    <mergeCell ref="F6:F7"/>
    <mergeCell ref="G6:G7"/>
    <mergeCell ref="H6:H7"/>
    <mergeCell ref="I6:I7"/>
    <mergeCell ref="J6:J7"/>
    <mergeCell ref="K6:K7"/>
    <mergeCell ref="L6:L7"/>
    <mergeCell ref="B5:H5"/>
  </mergeCells>
  <printOptions horizontalCentered="1"/>
  <pageMargins left="0.78740157480314965" right="0.59055118110236215" top="0.98425196850393704" bottom="0.59055118110236215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33"/>
  <sheetViews>
    <sheetView showGridLines="0" view="pageBreakPreview" topLeftCell="A8" zoomScale="120" zoomScaleSheetLayoutView="120" workbookViewId="0">
      <selection activeCell="A29" sqref="A29"/>
    </sheetView>
  </sheetViews>
  <sheetFormatPr defaultRowHeight="21" x14ac:dyDescent="0.35"/>
  <cols>
    <col min="1" max="1" width="18.5" style="1" customWidth="1"/>
    <col min="2" max="2" width="10.5" style="1" bestFit="1" customWidth="1"/>
    <col min="3" max="3" width="10.25" style="1" bestFit="1" customWidth="1"/>
    <col min="4" max="4" width="10.625" style="1" bestFit="1" customWidth="1"/>
    <col min="5" max="5" width="9.625" style="1" bestFit="1" customWidth="1"/>
    <col min="6" max="6" width="10.875" style="1" bestFit="1" customWidth="1"/>
    <col min="7" max="7" width="10.25" style="1" bestFit="1" customWidth="1"/>
    <col min="8" max="8" width="7.75" style="1" bestFit="1" customWidth="1"/>
    <col min="9" max="9" width="8.25" style="1" bestFit="1" customWidth="1"/>
    <col min="10" max="10" width="7.875" style="1" bestFit="1" customWidth="1"/>
    <col min="11" max="11" width="7" style="1" bestFit="1" customWidth="1"/>
    <col min="12" max="12" width="8.125" style="1" bestFit="1" customWidth="1"/>
    <col min="13" max="13" width="12.125" style="1" bestFit="1" customWidth="1"/>
    <col min="14" max="14" width="1.125" style="1" customWidth="1"/>
    <col min="15" max="16384" width="9" style="1"/>
  </cols>
  <sheetData>
    <row r="3" spans="1:13" x14ac:dyDescent="0.35">
      <c r="A3" s="53" t="s">
        <v>184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" t="s">
        <v>34</v>
      </c>
    </row>
    <row r="5" spans="1:13" x14ac:dyDescent="0.35">
      <c r="A5" s="63" t="s">
        <v>35</v>
      </c>
      <c r="B5" s="72" t="s">
        <v>32</v>
      </c>
      <c r="C5" s="73"/>
      <c r="D5" s="73"/>
      <c r="E5" s="73"/>
      <c r="F5" s="73"/>
      <c r="G5" s="73"/>
      <c r="H5" s="74"/>
      <c r="I5" s="67" t="s">
        <v>33</v>
      </c>
      <c r="J5" s="68"/>
      <c r="K5" s="68"/>
      <c r="L5" s="69"/>
      <c r="M5" s="63" t="s">
        <v>31</v>
      </c>
    </row>
    <row r="6" spans="1:13" x14ac:dyDescent="0.35">
      <c r="A6" s="65"/>
      <c r="B6" s="58" t="s">
        <v>24</v>
      </c>
      <c r="C6" s="59"/>
      <c r="D6" s="60"/>
      <c r="E6" s="61" t="s">
        <v>25</v>
      </c>
      <c r="F6" s="54" t="s">
        <v>26</v>
      </c>
      <c r="G6" s="61" t="s">
        <v>20</v>
      </c>
      <c r="H6" s="54" t="s">
        <v>27</v>
      </c>
      <c r="I6" s="56" t="s">
        <v>28</v>
      </c>
      <c r="J6" s="54" t="s">
        <v>29</v>
      </c>
      <c r="K6" s="54" t="s">
        <v>30</v>
      </c>
      <c r="L6" s="70" t="s">
        <v>20</v>
      </c>
      <c r="M6" s="65"/>
    </row>
    <row r="7" spans="1:13" x14ac:dyDescent="0.35">
      <c r="A7" s="66"/>
      <c r="B7" s="14" t="s">
        <v>22</v>
      </c>
      <c r="C7" s="10" t="s">
        <v>23</v>
      </c>
      <c r="D7" s="24" t="s">
        <v>20</v>
      </c>
      <c r="E7" s="62"/>
      <c r="F7" s="55"/>
      <c r="G7" s="62"/>
      <c r="H7" s="55"/>
      <c r="I7" s="57"/>
      <c r="J7" s="55"/>
      <c r="K7" s="55"/>
      <c r="L7" s="71"/>
      <c r="M7" s="66"/>
    </row>
    <row r="8" spans="1:13" x14ac:dyDescent="0.35">
      <c r="A8" s="15" t="s">
        <v>0</v>
      </c>
      <c r="B8" s="16">
        <v>7958442</v>
      </c>
      <c r="C8" s="17">
        <v>6613819</v>
      </c>
      <c r="D8" s="21">
        <f>SUM(B8:C8)</f>
        <v>14572261</v>
      </c>
      <c r="E8" s="18">
        <v>271484</v>
      </c>
      <c r="F8" s="17">
        <v>47345</v>
      </c>
      <c r="G8" s="33">
        <f>SUM(D8:F8)</f>
        <v>14891090</v>
      </c>
      <c r="H8" s="32">
        <f>G8/$G$28*100</f>
        <v>14.213694188762767</v>
      </c>
      <c r="I8" s="16">
        <v>17850</v>
      </c>
      <c r="J8" s="17">
        <v>47723</v>
      </c>
      <c r="K8" s="17">
        <v>3780</v>
      </c>
      <c r="L8" s="21">
        <f>SUM(I8:K8)</f>
        <v>69353</v>
      </c>
      <c r="M8" s="42">
        <f>SUM(G8,L8)</f>
        <v>14960443</v>
      </c>
    </row>
    <row r="9" spans="1:13" x14ac:dyDescent="0.35">
      <c r="A9" s="15" t="s">
        <v>1</v>
      </c>
      <c r="B9" s="16">
        <v>814008</v>
      </c>
      <c r="C9" s="17">
        <v>761967</v>
      </c>
      <c r="D9" s="21">
        <f t="shared" ref="D9:D27" si="0">SUM(B9:C9)</f>
        <v>1575975</v>
      </c>
      <c r="E9" s="18">
        <v>33219</v>
      </c>
      <c r="F9" s="17">
        <v>741</v>
      </c>
      <c r="G9" s="33">
        <f t="shared" ref="G9:G27" si="1">SUM(D9:F9)</f>
        <v>1609935</v>
      </c>
      <c r="H9" s="32">
        <f t="shared" ref="H9:H26" si="2">G9/$G$28*100</f>
        <v>1.5366990431046881</v>
      </c>
      <c r="I9" s="16">
        <v>3950</v>
      </c>
      <c r="J9" s="17">
        <v>55634</v>
      </c>
      <c r="K9" s="17">
        <v>2448</v>
      </c>
      <c r="L9" s="21">
        <f t="shared" ref="L9:L27" si="3">SUM(I9:K9)</f>
        <v>62032</v>
      </c>
      <c r="M9" s="42">
        <f t="shared" ref="M9:M27" si="4">SUM(G9,L9)</f>
        <v>1671967</v>
      </c>
    </row>
    <row r="10" spans="1:13" x14ac:dyDescent="0.35">
      <c r="A10" s="15" t="s">
        <v>2</v>
      </c>
      <c r="B10" s="16">
        <v>1158020</v>
      </c>
      <c r="C10" s="17">
        <v>1265955</v>
      </c>
      <c r="D10" s="21">
        <f t="shared" si="0"/>
        <v>2423975</v>
      </c>
      <c r="E10" s="18">
        <v>128684</v>
      </c>
      <c r="F10" s="17">
        <v>795</v>
      </c>
      <c r="G10" s="33">
        <f t="shared" si="1"/>
        <v>2553454</v>
      </c>
      <c r="H10" s="32">
        <f t="shared" si="2"/>
        <v>2.4372973557391062</v>
      </c>
      <c r="I10" s="16">
        <v>3664</v>
      </c>
      <c r="J10" s="17">
        <v>4727</v>
      </c>
      <c r="K10" s="17">
        <v>213</v>
      </c>
      <c r="L10" s="21">
        <f t="shared" si="3"/>
        <v>8604</v>
      </c>
      <c r="M10" s="42">
        <f t="shared" si="4"/>
        <v>2562058</v>
      </c>
    </row>
    <row r="11" spans="1:13" x14ac:dyDescent="0.35">
      <c r="A11" s="15" t="s">
        <v>3</v>
      </c>
      <c r="B11" s="16">
        <v>1544118</v>
      </c>
      <c r="C11" s="17">
        <v>2549443</v>
      </c>
      <c r="D11" s="21">
        <f t="shared" si="0"/>
        <v>4093561</v>
      </c>
      <c r="E11" s="18">
        <v>8095</v>
      </c>
      <c r="F11" s="17">
        <v>118</v>
      </c>
      <c r="G11" s="33">
        <f t="shared" si="1"/>
        <v>4101774</v>
      </c>
      <c r="H11" s="32">
        <f t="shared" si="2"/>
        <v>3.915184265719851</v>
      </c>
      <c r="I11" s="16">
        <v>4297</v>
      </c>
      <c r="J11" s="17">
        <v>19404</v>
      </c>
      <c r="K11" s="17">
        <v>1884</v>
      </c>
      <c r="L11" s="21">
        <f t="shared" si="3"/>
        <v>25585</v>
      </c>
      <c r="M11" s="42">
        <f t="shared" si="4"/>
        <v>4127359</v>
      </c>
    </row>
    <row r="12" spans="1:13" x14ac:dyDescent="0.35">
      <c r="A12" s="15" t="s">
        <v>4</v>
      </c>
      <c r="B12" s="16">
        <v>2202211</v>
      </c>
      <c r="C12" s="17">
        <v>3037933</v>
      </c>
      <c r="D12" s="21">
        <f t="shared" si="0"/>
        <v>5240144</v>
      </c>
      <c r="E12" s="18">
        <v>34997</v>
      </c>
      <c r="F12" s="17">
        <v>3671</v>
      </c>
      <c r="G12" s="33">
        <f t="shared" si="1"/>
        <v>5278812</v>
      </c>
      <c r="H12" s="32">
        <f t="shared" si="2"/>
        <v>5.0386787970505296</v>
      </c>
      <c r="I12" s="16">
        <v>5188</v>
      </c>
      <c r="J12" s="17">
        <v>15649</v>
      </c>
      <c r="K12" s="17">
        <v>935</v>
      </c>
      <c r="L12" s="21">
        <f t="shared" si="3"/>
        <v>21772</v>
      </c>
      <c r="M12" s="42">
        <f t="shared" si="4"/>
        <v>5300584</v>
      </c>
    </row>
    <row r="13" spans="1:13" x14ac:dyDescent="0.35">
      <c r="A13" s="15" t="s">
        <v>5</v>
      </c>
      <c r="B13" s="16">
        <v>1367906</v>
      </c>
      <c r="C13" s="17">
        <v>1980028</v>
      </c>
      <c r="D13" s="21">
        <f t="shared" si="0"/>
        <v>3347934</v>
      </c>
      <c r="E13" s="18">
        <v>20429</v>
      </c>
      <c r="F13" s="17">
        <v>1825</v>
      </c>
      <c r="G13" s="33">
        <f t="shared" si="1"/>
        <v>3370188</v>
      </c>
      <c r="H13" s="32">
        <f t="shared" si="2"/>
        <v>3.2168781191059903</v>
      </c>
      <c r="I13" s="16">
        <v>1406</v>
      </c>
      <c r="J13" s="17">
        <v>27514</v>
      </c>
      <c r="K13" s="17">
        <v>746</v>
      </c>
      <c r="L13" s="21">
        <f t="shared" si="3"/>
        <v>29666</v>
      </c>
      <c r="M13" s="42">
        <f t="shared" si="4"/>
        <v>3399854</v>
      </c>
    </row>
    <row r="14" spans="1:13" x14ac:dyDescent="0.35">
      <c r="A14" s="15" t="s">
        <v>6</v>
      </c>
      <c r="B14" s="16">
        <v>2198666</v>
      </c>
      <c r="C14" s="17">
        <v>2722631</v>
      </c>
      <c r="D14" s="21">
        <f t="shared" si="0"/>
        <v>4921297</v>
      </c>
      <c r="E14" s="18">
        <v>72438</v>
      </c>
      <c r="F14" s="17">
        <v>27216</v>
      </c>
      <c r="G14" s="33">
        <f t="shared" si="1"/>
        <v>5020951</v>
      </c>
      <c r="H14" s="32">
        <f t="shared" si="2"/>
        <v>4.7925478961420973</v>
      </c>
      <c r="I14" s="16">
        <v>12735</v>
      </c>
      <c r="J14" s="17">
        <v>11933</v>
      </c>
      <c r="K14" s="17">
        <v>1084</v>
      </c>
      <c r="L14" s="21">
        <f t="shared" si="3"/>
        <v>25752</v>
      </c>
      <c r="M14" s="42">
        <f t="shared" si="4"/>
        <v>5046703</v>
      </c>
    </row>
    <row r="15" spans="1:13" x14ac:dyDescent="0.35">
      <c r="A15" s="15" t="s">
        <v>7</v>
      </c>
      <c r="B15" s="16">
        <v>1116855</v>
      </c>
      <c r="C15" s="17">
        <v>1260457</v>
      </c>
      <c r="D15" s="21">
        <f t="shared" si="0"/>
        <v>2377312</v>
      </c>
      <c r="E15" s="18">
        <v>111866</v>
      </c>
      <c r="F15" s="17">
        <v>48626</v>
      </c>
      <c r="G15" s="33">
        <f t="shared" si="1"/>
        <v>2537804</v>
      </c>
      <c r="H15" s="32">
        <f t="shared" si="2"/>
        <v>2.4223592743727229</v>
      </c>
      <c r="I15" s="16">
        <v>23666</v>
      </c>
      <c r="J15" s="17">
        <v>6902</v>
      </c>
      <c r="K15" s="17">
        <v>359</v>
      </c>
      <c r="L15" s="21">
        <f t="shared" si="3"/>
        <v>30927</v>
      </c>
      <c r="M15" s="42">
        <f t="shared" si="4"/>
        <v>2568731</v>
      </c>
    </row>
    <row r="16" spans="1:13" x14ac:dyDescent="0.35">
      <c r="A16" s="15" t="s">
        <v>8</v>
      </c>
      <c r="B16" s="16">
        <v>1214220</v>
      </c>
      <c r="C16" s="17">
        <v>1606930</v>
      </c>
      <c r="D16" s="21">
        <f t="shared" si="0"/>
        <v>2821150</v>
      </c>
      <c r="E16" s="18">
        <v>121627</v>
      </c>
      <c r="F16" s="17">
        <v>86477</v>
      </c>
      <c r="G16" s="33">
        <f t="shared" si="1"/>
        <v>3029254</v>
      </c>
      <c r="H16" s="32">
        <f t="shared" si="2"/>
        <v>2.8914532096768184</v>
      </c>
      <c r="I16" s="16">
        <v>13212</v>
      </c>
      <c r="J16" s="17">
        <v>4646</v>
      </c>
      <c r="K16" s="17">
        <v>255</v>
      </c>
      <c r="L16" s="21">
        <f t="shared" si="3"/>
        <v>18113</v>
      </c>
      <c r="M16" s="42">
        <f t="shared" si="4"/>
        <v>3047367</v>
      </c>
    </row>
    <row r="17" spans="1:13" x14ac:dyDescent="0.35">
      <c r="A17" s="15" t="s">
        <v>9</v>
      </c>
      <c r="B17" s="16">
        <v>1074524</v>
      </c>
      <c r="C17" s="17">
        <v>1420957</v>
      </c>
      <c r="D17" s="21">
        <f t="shared" si="0"/>
        <v>2495481</v>
      </c>
      <c r="E17" s="18">
        <v>76317</v>
      </c>
      <c r="F17" s="17">
        <v>31079</v>
      </c>
      <c r="G17" s="33">
        <f t="shared" si="1"/>
        <v>2602877</v>
      </c>
      <c r="H17" s="32">
        <f t="shared" si="2"/>
        <v>2.4844721030471426</v>
      </c>
      <c r="I17" s="16">
        <v>3123</v>
      </c>
      <c r="J17" s="17">
        <v>8156</v>
      </c>
      <c r="K17" s="17">
        <v>693</v>
      </c>
      <c r="L17" s="21">
        <f t="shared" si="3"/>
        <v>11972</v>
      </c>
      <c r="M17" s="42">
        <f t="shared" si="4"/>
        <v>2614849</v>
      </c>
    </row>
    <row r="18" spans="1:13" x14ac:dyDescent="0.35">
      <c r="A18" s="15" t="s">
        <v>10</v>
      </c>
      <c r="B18" s="16">
        <v>1746536</v>
      </c>
      <c r="C18" s="17">
        <v>1703830</v>
      </c>
      <c r="D18" s="21">
        <f t="shared" si="0"/>
        <v>3450366</v>
      </c>
      <c r="E18" s="18">
        <v>70328</v>
      </c>
      <c r="F18" s="17">
        <v>1597</v>
      </c>
      <c r="G18" s="33">
        <f t="shared" si="1"/>
        <v>3522291</v>
      </c>
      <c r="H18" s="32">
        <f t="shared" si="2"/>
        <v>3.3620619523373647</v>
      </c>
      <c r="I18" s="16">
        <v>3699</v>
      </c>
      <c r="J18" s="17">
        <v>4341</v>
      </c>
      <c r="K18" s="17">
        <v>369</v>
      </c>
      <c r="L18" s="21">
        <f t="shared" si="3"/>
        <v>8409</v>
      </c>
      <c r="M18" s="42">
        <f t="shared" si="4"/>
        <v>3530700</v>
      </c>
    </row>
    <row r="19" spans="1:13" x14ac:dyDescent="0.35">
      <c r="A19" s="15" t="s">
        <v>11</v>
      </c>
      <c r="B19" s="16">
        <v>8664444</v>
      </c>
      <c r="C19" s="17">
        <v>7583543</v>
      </c>
      <c r="D19" s="21">
        <f t="shared" si="0"/>
        <v>16247987</v>
      </c>
      <c r="E19" s="18">
        <v>461065</v>
      </c>
      <c r="F19" s="17">
        <v>202708</v>
      </c>
      <c r="G19" s="33">
        <f t="shared" si="1"/>
        <v>16911760</v>
      </c>
      <c r="H19" s="32">
        <f t="shared" si="2"/>
        <v>16.142443893210682</v>
      </c>
      <c r="I19" s="16">
        <v>3731</v>
      </c>
      <c r="J19" s="17">
        <v>25890</v>
      </c>
      <c r="K19" s="17">
        <v>1176</v>
      </c>
      <c r="L19" s="21">
        <f t="shared" si="3"/>
        <v>30797</v>
      </c>
      <c r="M19" s="42">
        <f t="shared" si="4"/>
        <v>16942557</v>
      </c>
    </row>
    <row r="20" spans="1:13" x14ac:dyDescent="0.35">
      <c r="A20" s="15" t="s">
        <v>12</v>
      </c>
      <c r="B20" s="16">
        <v>1686640</v>
      </c>
      <c r="C20" s="17">
        <v>1888061</v>
      </c>
      <c r="D20" s="21">
        <f t="shared" si="0"/>
        <v>3574701</v>
      </c>
      <c r="E20" s="18">
        <v>56022</v>
      </c>
      <c r="F20" s="17">
        <v>7168</v>
      </c>
      <c r="G20" s="33">
        <f t="shared" si="1"/>
        <v>3637891</v>
      </c>
      <c r="H20" s="32">
        <f t="shared" si="2"/>
        <v>3.4724033073503939</v>
      </c>
      <c r="I20" s="16">
        <v>1095</v>
      </c>
      <c r="J20" s="17">
        <v>3438</v>
      </c>
      <c r="K20" s="17">
        <v>222</v>
      </c>
      <c r="L20" s="21">
        <f t="shared" si="3"/>
        <v>4755</v>
      </c>
      <c r="M20" s="42">
        <f t="shared" si="4"/>
        <v>3642646</v>
      </c>
    </row>
    <row r="21" spans="1:13" x14ac:dyDescent="0.35">
      <c r="A21" s="15" t="s">
        <v>13</v>
      </c>
      <c r="B21" s="16">
        <v>339373</v>
      </c>
      <c r="C21" s="17">
        <v>475754</v>
      </c>
      <c r="D21" s="21">
        <f t="shared" si="0"/>
        <v>815127</v>
      </c>
      <c r="E21" s="18">
        <v>11813</v>
      </c>
      <c r="F21" s="17">
        <v>1026</v>
      </c>
      <c r="G21" s="33">
        <f t="shared" si="1"/>
        <v>827966</v>
      </c>
      <c r="H21" s="32">
        <f t="shared" si="2"/>
        <v>0.79030181959098733</v>
      </c>
      <c r="I21" s="16">
        <v>533</v>
      </c>
      <c r="J21" s="17">
        <v>817</v>
      </c>
      <c r="K21" s="17">
        <v>78</v>
      </c>
      <c r="L21" s="21">
        <f t="shared" si="3"/>
        <v>1428</v>
      </c>
      <c r="M21" s="42">
        <f t="shared" si="4"/>
        <v>829394</v>
      </c>
    </row>
    <row r="22" spans="1:13" x14ac:dyDescent="0.35">
      <c r="A22" s="15" t="s">
        <v>14</v>
      </c>
      <c r="B22" s="16">
        <v>3843847</v>
      </c>
      <c r="C22" s="17">
        <v>3139945</v>
      </c>
      <c r="D22" s="21">
        <f t="shared" si="0"/>
        <v>6983792</v>
      </c>
      <c r="E22" s="18">
        <v>254213</v>
      </c>
      <c r="F22" s="17">
        <v>10608</v>
      </c>
      <c r="G22" s="33">
        <f t="shared" si="1"/>
        <v>7248613</v>
      </c>
      <c r="H22" s="32">
        <f t="shared" si="2"/>
        <v>6.9188735327427517</v>
      </c>
      <c r="I22" s="16">
        <v>7626</v>
      </c>
      <c r="J22" s="17">
        <v>14768</v>
      </c>
      <c r="K22" s="17">
        <v>694</v>
      </c>
      <c r="L22" s="21">
        <f t="shared" si="3"/>
        <v>23088</v>
      </c>
      <c r="M22" s="42">
        <f t="shared" si="4"/>
        <v>7271701</v>
      </c>
    </row>
    <row r="23" spans="1:13" x14ac:dyDescent="0.35">
      <c r="A23" s="15" t="s">
        <v>15</v>
      </c>
      <c r="B23" s="16">
        <v>7760156</v>
      </c>
      <c r="C23" s="17">
        <v>5453959</v>
      </c>
      <c r="D23" s="21">
        <f t="shared" si="0"/>
        <v>13214115</v>
      </c>
      <c r="E23" s="18">
        <v>323693</v>
      </c>
      <c r="F23" s="17">
        <v>132239</v>
      </c>
      <c r="G23" s="33">
        <f t="shared" si="1"/>
        <v>13670047</v>
      </c>
      <c r="H23" s="32">
        <f t="shared" si="2"/>
        <v>13.048196445257798</v>
      </c>
      <c r="I23" s="16">
        <v>8014</v>
      </c>
      <c r="J23" s="17">
        <v>27840</v>
      </c>
      <c r="K23" s="17">
        <v>1648</v>
      </c>
      <c r="L23" s="21">
        <f t="shared" si="3"/>
        <v>37502</v>
      </c>
      <c r="M23" s="42">
        <f t="shared" si="4"/>
        <v>13707549</v>
      </c>
    </row>
    <row r="24" spans="1:13" x14ac:dyDescent="0.35">
      <c r="A24" s="15" t="s">
        <v>16</v>
      </c>
      <c r="B24" s="16">
        <v>1389751</v>
      </c>
      <c r="C24" s="17">
        <v>1975699</v>
      </c>
      <c r="D24" s="21">
        <f t="shared" si="0"/>
        <v>3365450</v>
      </c>
      <c r="E24" s="18">
        <v>16565</v>
      </c>
      <c r="F24" s="17">
        <v>1531</v>
      </c>
      <c r="G24" s="33">
        <f t="shared" si="1"/>
        <v>3383546</v>
      </c>
      <c r="H24" s="32">
        <f t="shared" si="2"/>
        <v>3.2296284635719421</v>
      </c>
      <c r="I24" s="16">
        <v>18161</v>
      </c>
      <c r="J24" s="17">
        <v>8028</v>
      </c>
      <c r="K24" s="17">
        <v>913</v>
      </c>
      <c r="L24" s="21">
        <f t="shared" si="3"/>
        <v>27102</v>
      </c>
      <c r="M24" s="42">
        <f t="shared" si="4"/>
        <v>3410648</v>
      </c>
    </row>
    <row r="25" spans="1:13" x14ac:dyDescent="0.35">
      <c r="A25" s="15" t="s">
        <v>17</v>
      </c>
      <c r="B25" s="16">
        <v>2305401</v>
      </c>
      <c r="C25" s="17">
        <v>2458769</v>
      </c>
      <c r="D25" s="21">
        <f t="shared" si="0"/>
        <v>4764170</v>
      </c>
      <c r="E25" s="18">
        <v>69162</v>
      </c>
      <c r="F25" s="17">
        <v>7982</v>
      </c>
      <c r="G25" s="33">
        <f t="shared" si="1"/>
        <v>4841314</v>
      </c>
      <c r="H25" s="32">
        <f t="shared" si="2"/>
        <v>4.6210825848058024</v>
      </c>
      <c r="I25" s="16">
        <v>13461</v>
      </c>
      <c r="J25" s="17">
        <v>7374</v>
      </c>
      <c r="K25" s="17">
        <v>979</v>
      </c>
      <c r="L25" s="21">
        <f t="shared" si="3"/>
        <v>21814</v>
      </c>
      <c r="M25" s="42">
        <f t="shared" si="4"/>
        <v>4863128</v>
      </c>
    </row>
    <row r="26" spans="1:13" x14ac:dyDescent="0.35">
      <c r="A26" s="15" t="s">
        <v>18</v>
      </c>
      <c r="B26" s="16">
        <v>179328</v>
      </c>
      <c r="C26" s="17">
        <v>190395</v>
      </c>
      <c r="D26" s="21">
        <f t="shared" si="0"/>
        <v>369723</v>
      </c>
      <c r="E26" s="18">
        <v>21504</v>
      </c>
      <c r="F26" s="17">
        <v>15321</v>
      </c>
      <c r="G26" s="33">
        <f t="shared" si="1"/>
        <v>406548</v>
      </c>
      <c r="H26" s="32">
        <f t="shared" si="2"/>
        <v>0.38805412800897227</v>
      </c>
      <c r="I26" s="16">
        <v>843</v>
      </c>
      <c r="J26" s="17">
        <v>638</v>
      </c>
      <c r="K26" s="17">
        <v>53</v>
      </c>
      <c r="L26" s="21">
        <f t="shared" si="3"/>
        <v>1534</v>
      </c>
      <c r="M26" s="42">
        <f t="shared" si="4"/>
        <v>408082</v>
      </c>
    </row>
    <row r="27" spans="1:13" x14ac:dyDescent="0.35">
      <c r="A27" s="22" t="s">
        <v>19</v>
      </c>
      <c r="B27" s="31">
        <v>2203850</v>
      </c>
      <c r="C27" s="29">
        <v>2995789</v>
      </c>
      <c r="D27" s="21">
        <f t="shared" si="0"/>
        <v>5199639</v>
      </c>
      <c r="E27" s="28">
        <v>105487</v>
      </c>
      <c r="F27" s="29">
        <v>14556</v>
      </c>
      <c r="G27" s="34">
        <f t="shared" si="1"/>
        <v>5319682</v>
      </c>
      <c r="H27" s="32">
        <f>G27/$G$28*100</f>
        <v>5.07768962040159</v>
      </c>
      <c r="I27" s="31">
        <v>1585</v>
      </c>
      <c r="J27" s="29">
        <v>11351</v>
      </c>
      <c r="K27" s="29">
        <v>297</v>
      </c>
      <c r="L27" s="21">
        <f t="shared" si="3"/>
        <v>13233</v>
      </c>
      <c r="M27" s="42">
        <f t="shared" si="4"/>
        <v>5332915</v>
      </c>
    </row>
    <row r="28" spans="1:13" x14ac:dyDescent="0.35">
      <c r="A28" s="51" t="s">
        <v>20</v>
      </c>
      <c r="B28" s="35">
        <f t="shared" ref="B28:G28" si="5">SUM(B8:B27)</f>
        <v>50768296</v>
      </c>
      <c r="C28" s="36">
        <f t="shared" si="5"/>
        <v>51085864</v>
      </c>
      <c r="D28" s="37">
        <f>SUM(D8:D27)</f>
        <v>101854160</v>
      </c>
      <c r="E28" s="38">
        <f>SUM(E8:E27)</f>
        <v>2269008</v>
      </c>
      <c r="F28" s="36">
        <f t="shared" si="5"/>
        <v>642629</v>
      </c>
      <c r="G28" s="36">
        <f t="shared" si="5"/>
        <v>104765797</v>
      </c>
      <c r="H28" s="39">
        <f>G28/$G$28*100</f>
        <v>100</v>
      </c>
      <c r="I28" s="35">
        <f>SUM(I8:I27)</f>
        <v>147839</v>
      </c>
      <c r="J28" s="35">
        <f t="shared" ref="J28:M28" si="6">SUM(J8:J27)</f>
        <v>306773</v>
      </c>
      <c r="K28" s="35">
        <f t="shared" si="6"/>
        <v>18826</v>
      </c>
      <c r="L28" s="35">
        <f t="shared" si="6"/>
        <v>473438</v>
      </c>
      <c r="M28" s="36">
        <f t="shared" si="6"/>
        <v>105239235</v>
      </c>
    </row>
    <row r="29" spans="1:13" x14ac:dyDescent="0.35">
      <c r="A29" s="51" t="s">
        <v>21</v>
      </c>
      <c r="B29" s="40">
        <f>B28/$G$28*100</f>
        <v>48.458845781510163</v>
      </c>
      <c r="C29" s="40">
        <f t="shared" ref="C29:G29" si="7">C28/$G$28*100</f>
        <v>48.761967610478827</v>
      </c>
      <c r="D29" s="40">
        <f t="shared" si="7"/>
        <v>97.220813391988997</v>
      </c>
      <c r="E29" s="40">
        <f t="shared" si="7"/>
        <v>2.1657908067076512</v>
      </c>
      <c r="F29" s="40">
        <f t="shared" si="7"/>
        <v>0.61339580130335858</v>
      </c>
      <c r="G29" s="40">
        <f t="shared" si="7"/>
        <v>100</v>
      </c>
      <c r="H29" s="41"/>
      <c r="I29" s="40">
        <f>I28/$L$28*100</f>
        <v>31.226686493268392</v>
      </c>
      <c r="J29" s="40">
        <f t="shared" ref="J29:L29" si="8">J28/$L$28*100</f>
        <v>64.796868861392625</v>
      </c>
      <c r="K29" s="40">
        <f t="shared" si="8"/>
        <v>3.9764446453389883</v>
      </c>
      <c r="L29" s="39">
        <f t="shared" si="8"/>
        <v>100</v>
      </c>
      <c r="M29" s="23"/>
    </row>
    <row r="30" spans="1:13" ht="8.25" customHeight="1" x14ac:dyDescent="0.35">
      <c r="A30" s="2"/>
      <c r="B30" s="20"/>
      <c r="C30" s="20"/>
      <c r="D30" s="20"/>
      <c r="E30" s="20"/>
      <c r="F30" s="20"/>
      <c r="G30" s="20"/>
      <c r="H30" s="23"/>
      <c r="I30" s="20"/>
      <c r="J30" s="20"/>
      <c r="K30" s="20"/>
      <c r="L30" s="20"/>
      <c r="M30" s="23"/>
    </row>
    <row r="31" spans="1:13" x14ac:dyDescent="0.35">
      <c r="A31" s="12" t="s">
        <v>141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35">
      <c r="A32" s="12" t="s">
        <v>140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35">
      <c r="A33" s="12" t="s">
        <v>167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</sheetData>
  <mergeCells count="14">
    <mergeCell ref="A3:M3"/>
    <mergeCell ref="M5:M7"/>
    <mergeCell ref="A5:A7"/>
    <mergeCell ref="B6:D6"/>
    <mergeCell ref="I5:L5"/>
    <mergeCell ref="E6:E7"/>
    <mergeCell ref="F6:F7"/>
    <mergeCell ref="G6:G7"/>
    <mergeCell ref="H6:H7"/>
    <mergeCell ref="I6:I7"/>
    <mergeCell ref="J6:J7"/>
    <mergeCell ref="K6:K7"/>
    <mergeCell ref="L6:L7"/>
    <mergeCell ref="B5:H5"/>
  </mergeCells>
  <phoneticPr fontId="2" type="noConversion"/>
  <printOptions horizontalCentered="1"/>
  <pageMargins left="0.78740157480314965" right="0.59055118110236215" top="0.98425196850393704" bottom="0.59055118110236215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34"/>
  <sheetViews>
    <sheetView showGridLines="0" view="pageBreakPreview" zoomScale="120" zoomScaleSheetLayoutView="120" workbookViewId="0">
      <selection activeCell="A29" sqref="A29"/>
    </sheetView>
  </sheetViews>
  <sheetFormatPr defaultRowHeight="21" x14ac:dyDescent="0.35"/>
  <cols>
    <col min="1" max="1" width="19.125" style="1" customWidth="1"/>
    <col min="2" max="4" width="9.625" style="1" bestFit="1" customWidth="1"/>
    <col min="5" max="5" width="7.625" style="1" bestFit="1" customWidth="1"/>
    <col min="6" max="6" width="11.125" style="1" bestFit="1" customWidth="1"/>
    <col min="7" max="7" width="9.625" style="1" bestFit="1" customWidth="1"/>
    <col min="8" max="8" width="8" style="1" bestFit="1" customWidth="1"/>
    <col min="9" max="12" width="7.5" style="1" bestFit="1" customWidth="1"/>
    <col min="13" max="13" width="13" style="1" bestFit="1" customWidth="1"/>
    <col min="14" max="14" width="1.125" style="1" customWidth="1"/>
    <col min="15" max="16384" width="9" style="1"/>
  </cols>
  <sheetData>
    <row r="3" spans="1:13" x14ac:dyDescent="0.35">
      <c r="A3" s="53" t="s">
        <v>185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" t="s">
        <v>34</v>
      </c>
    </row>
    <row r="5" spans="1:13" x14ac:dyDescent="0.35">
      <c r="A5" s="54" t="s">
        <v>35</v>
      </c>
      <c r="B5" s="72" t="s">
        <v>32</v>
      </c>
      <c r="C5" s="73"/>
      <c r="D5" s="73"/>
      <c r="E5" s="73"/>
      <c r="F5" s="73"/>
      <c r="G5" s="73"/>
      <c r="H5" s="74"/>
      <c r="I5" s="67" t="s">
        <v>33</v>
      </c>
      <c r="J5" s="68"/>
      <c r="K5" s="68"/>
      <c r="L5" s="69"/>
      <c r="M5" s="54" t="s">
        <v>31</v>
      </c>
    </row>
    <row r="6" spans="1:13" x14ac:dyDescent="0.35">
      <c r="A6" s="75"/>
      <c r="B6" s="58" t="s">
        <v>24</v>
      </c>
      <c r="C6" s="59"/>
      <c r="D6" s="59"/>
      <c r="E6" s="54" t="s">
        <v>25</v>
      </c>
      <c r="F6" s="61" t="s">
        <v>26</v>
      </c>
      <c r="G6" s="54" t="s">
        <v>20</v>
      </c>
      <c r="H6" s="61" t="s">
        <v>27</v>
      </c>
      <c r="I6" s="54" t="s">
        <v>28</v>
      </c>
      <c r="J6" s="61" t="s">
        <v>29</v>
      </c>
      <c r="K6" s="54" t="s">
        <v>30</v>
      </c>
      <c r="L6" s="54" t="s">
        <v>20</v>
      </c>
      <c r="M6" s="75"/>
    </row>
    <row r="7" spans="1:13" x14ac:dyDescent="0.35">
      <c r="A7" s="55"/>
      <c r="B7" s="14" t="s">
        <v>22</v>
      </c>
      <c r="C7" s="10" t="s">
        <v>23</v>
      </c>
      <c r="D7" s="13" t="s">
        <v>20</v>
      </c>
      <c r="E7" s="55"/>
      <c r="F7" s="62"/>
      <c r="G7" s="55"/>
      <c r="H7" s="62"/>
      <c r="I7" s="55"/>
      <c r="J7" s="62"/>
      <c r="K7" s="55"/>
      <c r="L7" s="55"/>
      <c r="M7" s="55"/>
    </row>
    <row r="8" spans="1:13" x14ac:dyDescent="0.35">
      <c r="A8" s="15" t="s">
        <v>36</v>
      </c>
      <c r="B8" s="16">
        <v>2762538</v>
      </c>
      <c r="C8" s="17">
        <v>3224656</v>
      </c>
      <c r="D8" s="18">
        <f>SUM(B8:C8)</f>
        <v>5987194</v>
      </c>
      <c r="E8" s="17">
        <v>45099</v>
      </c>
      <c r="F8" s="18">
        <v>2450</v>
      </c>
      <c r="G8" s="19">
        <f>SUM(D8:F8)</f>
        <v>6034743</v>
      </c>
      <c r="H8" s="32">
        <f>G8/$G$29*100</f>
        <v>6.7641533073713287</v>
      </c>
      <c r="I8" s="17">
        <v>57996</v>
      </c>
      <c r="J8" s="18">
        <v>57245</v>
      </c>
      <c r="K8" s="17">
        <v>1781</v>
      </c>
      <c r="L8" s="17">
        <f>SUM(I8:K8)</f>
        <v>117022</v>
      </c>
      <c r="M8" s="42">
        <f>SUM(G8,L8)</f>
        <v>6151765</v>
      </c>
    </row>
    <row r="9" spans="1:13" x14ac:dyDescent="0.35">
      <c r="A9" s="15" t="s">
        <v>37</v>
      </c>
      <c r="B9" s="16">
        <v>393954</v>
      </c>
      <c r="C9" s="17">
        <v>518797</v>
      </c>
      <c r="D9" s="18">
        <f t="shared" ref="D9:D28" si="0">SUM(B9:C9)</f>
        <v>912751</v>
      </c>
      <c r="E9" s="17">
        <v>5160</v>
      </c>
      <c r="F9" s="18">
        <v>594</v>
      </c>
      <c r="G9" s="19">
        <f t="shared" ref="G9:G28" si="1">SUM(D9:F9)</f>
        <v>918505</v>
      </c>
      <c r="H9" s="32">
        <f t="shared" ref="H9:H28" si="2">G9/$G$29*100</f>
        <v>1.0295233174945648</v>
      </c>
      <c r="I9" s="17">
        <v>3486</v>
      </c>
      <c r="J9" s="18">
        <v>3854</v>
      </c>
      <c r="K9" s="17">
        <v>235</v>
      </c>
      <c r="L9" s="17">
        <f t="shared" ref="L9:L28" si="3">SUM(I9:K9)</f>
        <v>7575</v>
      </c>
      <c r="M9" s="42">
        <f t="shared" ref="M9:M28" si="4">SUM(G9,L9)</f>
        <v>926080</v>
      </c>
    </row>
    <row r="10" spans="1:13" x14ac:dyDescent="0.35">
      <c r="A10" s="15" t="s">
        <v>38</v>
      </c>
      <c r="B10" s="16">
        <v>733794</v>
      </c>
      <c r="C10" s="17">
        <v>921168</v>
      </c>
      <c r="D10" s="18">
        <f t="shared" si="0"/>
        <v>1654962</v>
      </c>
      <c r="E10" s="17">
        <v>6554</v>
      </c>
      <c r="F10" s="18">
        <v>266</v>
      </c>
      <c r="G10" s="19">
        <f t="shared" si="1"/>
        <v>1661782</v>
      </c>
      <c r="H10" s="32">
        <f t="shared" si="2"/>
        <v>1.8626390902529142</v>
      </c>
      <c r="I10" s="17">
        <v>14058</v>
      </c>
      <c r="J10" s="18">
        <v>12598</v>
      </c>
      <c r="K10" s="17">
        <v>2098</v>
      </c>
      <c r="L10" s="17">
        <f t="shared" si="3"/>
        <v>28754</v>
      </c>
      <c r="M10" s="42">
        <f t="shared" si="4"/>
        <v>1690536</v>
      </c>
    </row>
    <row r="11" spans="1:13" x14ac:dyDescent="0.35">
      <c r="A11" s="15" t="s">
        <v>39</v>
      </c>
      <c r="B11" s="16">
        <v>772053</v>
      </c>
      <c r="C11" s="17">
        <v>698812</v>
      </c>
      <c r="D11" s="18">
        <f t="shared" si="0"/>
        <v>1470865</v>
      </c>
      <c r="E11" s="17">
        <v>75163</v>
      </c>
      <c r="F11" s="18">
        <v>105</v>
      </c>
      <c r="G11" s="19">
        <f t="shared" si="1"/>
        <v>1546133</v>
      </c>
      <c r="H11" s="32">
        <f t="shared" si="2"/>
        <v>1.7330117696123852</v>
      </c>
      <c r="I11" s="17">
        <v>11066</v>
      </c>
      <c r="J11" s="18">
        <v>16315</v>
      </c>
      <c r="K11" s="17">
        <v>3329</v>
      </c>
      <c r="L11" s="17">
        <f t="shared" si="3"/>
        <v>30710</v>
      </c>
      <c r="M11" s="42">
        <f t="shared" si="4"/>
        <v>1576843</v>
      </c>
    </row>
    <row r="12" spans="1:13" x14ac:dyDescent="0.35">
      <c r="A12" s="15" t="s">
        <v>40</v>
      </c>
      <c r="B12" s="16">
        <v>855186</v>
      </c>
      <c r="C12" s="17">
        <v>1029323</v>
      </c>
      <c r="D12" s="18">
        <f t="shared" si="0"/>
        <v>1884509</v>
      </c>
      <c r="E12" s="17">
        <v>8105</v>
      </c>
      <c r="F12" s="18">
        <v>116</v>
      </c>
      <c r="G12" s="19">
        <f t="shared" si="1"/>
        <v>1892730</v>
      </c>
      <c r="H12" s="32">
        <f t="shared" si="2"/>
        <v>2.1215014275605335</v>
      </c>
      <c r="I12" s="17">
        <v>6358</v>
      </c>
      <c r="J12" s="18">
        <v>26032</v>
      </c>
      <c r="K12" s="17">
        <v>786</v>
      </c>
      <c r="L12" s="17">
        <f t="shared" si="3"/>
        <v>33176</v>
      </c>
      <c r="M12" s="42">
        <f t="shared" si="4"/>
        <v>1925906</v>
      </c>
    </row>
    <row r="13" spans="1:13" x14ac:dyDescent="0.35">
      <c r="A13" s="15" t="s">
        <v>41</v>
      </c>
      <c r="B13" s="16">
        <v>1122983</v>
      </c>
      <c r="C13" s="17">
        <v>1515164</v>
      </c>
      <c r="D13" s="18">
        <f t="shared" si="0"/>
        <v>2638147</v>
      </c>
      <c r="E13" s="17">
        <v>12455</v>
      </c>
      <c r="F13" s="18">
        <v>595</v>
      </c>
      <c r="G13" s="19">
        <f t="shared" si="1"/>
        <v>2651197</v>
      </c>
      <c r="H13" s="32">
        <f t="shared" si="2"/>
        <v>2.9716431927661118</v>
      </c>
      <c r="I13" s="17">
        <v>6136</v>
      </c>
      <c r="J13" s="18">
        <v>16615</v>
      </c>
      <c r="K13" s="17">
        <v>3927</v>
      </c>
      <c r="L13" s="17">
        <f t="shared" si="3"/>
        <v>26678</v>
      </c>
      <c r="M13" s="42">
        <f t="shared" si="4"/>
        <v>2677875</v>
      </c>
    </row>
    <row r="14" spans="1:13" x14ac:dyDescent="0.35">
      <c r="A14" s="15" t="s">
        <v>42</v>
      </c>
      <c r="B14" s="16">
        <v>2233890</v>
      </c>
      <c r="C14" s="17">
        <v>2014999</v>
      </c>
      <c r="D14" s="18">
        <f t="shared" si="0"/>
        <v>4248889</v>
      </c>
      <c r="E14" s="17">
        <v>17099</v>
      </c>
      <c r="F14" s="18">
        <v>875</v>
      </c>
      <c r="G14" s="19">
        <f t="shared" si="1"/>
        <v>4266863</v>
      </c>
      <c r="H14" s="32">
        <f t="shared" si="2"/>
        <v>4.7825923114787745</v>
      </c>
      <c r="I14" s="17">
        <v>6396</v>
      </c>
      <c r="J14" s="18">
        <v>18720</v>
      </c>
      <c r="K14" s="17">
        <v>1214</v>
      </c>
      <c r="L14" s="17">
        <f t="shared" si="3"/>
        <v>26330</v>
      </c>
      <c r="M14" s="42">
        <f t="shared" si="4"/>
        <v>4293193</v>
      </c>
    </row>
    <row r="15" spans="1:13" x14ac:dyDescent="0.35">
      <c r="A15" s="15" t="s">
        <v>43</v>
      </c>
      <c r="B15" s="16">
        <v>924522</v>
      </c>
      <c r="C15" s="17">
        <v>539916</v>
      </c>
      <c r="D15" s="18">
        <f t="shared" si="0"/>
        <v>1464438</v>
      </c>
      <c r="E15" s="17">
        <v>45701</v>
      </c>
      <c r="F15" s="18">
        <v>1029</v>
      </c>
      <c r="G15" s="19">
        <f t="shared" si="1"/>
        <v>1511168</v>
      </c>
      <c r="H15" s="32">
        <f t="shared" si="2"/>
        <v>1.6938206026658826</v>
      </c>
      <c r="I15" s="17">
        <v>3834</v>
      </c>
      <c r="J15" s="18">
        <v>26606</v>
      </c>
      <c r="K15" s="17">
        <v>254</v>
      </c>
      <c r="L15" s="17">
        <f t="shared" si="3"/>
        <v>30694</v>
      </c>
      <c r="M15" s="42">
        <f t="shared" si="4"/>
        <v>1541862</v>
      </c>
    </row>
    <row r="16" spans="1:13" x14ac:dyDescent="0.35">
      <c r="A16" s="15" t="s">
        <v>44</v>
      </c>
      <c r="B16" s="16">
        <v>2218146</v>
      </c>
      <c r="C16" s="17">
        <v>2498553</v>
      </c>
      <c r="D16" s="18">
        <f t="shared" si="0"/>
        <v>4716699</v>
      </c>
      <c r="E16" s="17">
        <v>36079</v>
      </c>
      <c r="F16" s="18">
        <v>4266</v>
      </c>
      <c r="G16" s="19">
        <f t="shared" si="1"/>
        <v>4757044</v>
      </c>
      <c r="H16" s="32">
        <f t="shared" si="2"/>
        <v>5.332020751490318</v>
      </c>
      <c r="I16" s="17">
        <v>17643</v>
      </c>
      <c r="J16" s="18">
        <v>16426</v>
      </c>
      <c r="K16" s="17">
        <v>2137</v>
      </c>
      <c r="L16" s="17">
        <f t="shared" si="3"/>
        <v>36206</v>
      </c>
      <c r="M16" s="42">
        <f t="shared" si="4"/>
        <v>4793250</v>
      </c>
    </row>
    <row r="17" spans="1:13" x14ac:dyDescent="0.35">
      <c r="A17" s="15" t="s">
        <v>45</v>
      </c>
      <c r="B17" s="16">
        <v>1072987</v>
      </c>
      <c r="C17" s="17">
        <v>1006711</v>
      </c>
      <c r="D17" s="18">
        <f t="shared" si="0"/>
        <v>2079698</v>
      </c>
      <c r="E17" s="17">
        <v>35012</v>
      </c>
      <c r="F17" s="18">
        <v>2144</v>
      </c>
      <c r="G17" s="19">
        <f t="shared" si="1"/>
        <v>2116854</v>
      </c>
      <c r="H17" s="32">
        <f t="shared" si="2"/>
        <v>2.3727149582545981</v>
      </c>
      <c r="I17" s="17">
        <v>2917</v>
      </c>
      <c r="J17" s="18">
        <v>9465</v>
      </c>
      <c r="K17" s="17">
        <v>307</v>
      </c>
      <c r="L17" s="17">
        <f t="shared" si="3"/>
        <v>12689</v>
      </c>
      <c r="M17" s="42">
        <f t="shared" si="4"/>
        <v>2129543</v>
      </c>
    </row>
    <row r="18" spans="1:13" x14ac:dyDescent="0.35">
      <c r="A18" s="15" t="s">
        <v>46</v>
      </c>
      <c r="B18" s="16">
        <v>8019679</v>
      </c>
      <c r="C18" s="17">
        <v>8054940</v>
      </c>
      <c r="D18" s="18">
        <f t="shared" si="0"/>
        <v>16074619</v>
      </c>
      <c r="E18" s="17">
        <v>252120</v>
      </c>
      <c r="F18" s="18">
        <v>56362</v>
      </c>
      <c r="G18" s="19">
        <f t="shared" si="1"/>
        <v>16383101</v>
      </c>
      <c r="H18" s="32">
        <f t="shared" si="2"/>
        <v>18.363301770124846</v>
      </c>
      <c r="I18" s="17">
        <v>29747</v>
      </c>
      <c r="J18" s="18">
        <v>106494</v>
      </c>
      <c r="K18" s="17">
        <v>4123</v>
      </c>
      <c r="L18" s="17">
        <f t="shared" si="3"/>
        <v>140364</v>
      </c>
      <c r="M18" s="42">
        <f t="shared" si="4"/>
        <v>16523465</v>
      </c>
    </row>
    <row r="19" spans="1:13" x14ac:dyDescent="0.35">
      <c r="A19" s="15" t="s">
        <v>47</v>
      </c>
      <c r="B19" s="16">
        <v>553569</v>
      </c>
      <c r="C19" s="17">
        <v>809518</v>
      </c>
      <c r="D19" s="18">
        <f t="shared" si="0"/>
        <v>1363087</v>
      </c>
      <c r="E19" s="17">
        <v>8161</v>
      </c>
      <c r="F19" s="18">
        <v>430</v>
      </c>
      <c r="G19" s="19">
        <f t="shared" si="1"/>
        <v>1371678</v>
      </c>
      <c r="H19" s="32">
        <f t="shared" si="2"/>
        <v>1.537470656223221</v>
      </c>
      <c r="I19" s="17">
        <v>4084</v>
      </c>
      <c r="J19" s="18">
        <v>3273</v>
      </c>
      <c r="K19" s="17">
        <v>92</v>
      </c>
      <c r="L19" s="17">
        <f t="shared" si="3"/>
        <v>7449</v>
      </c>
      <c r="M19" s="42">
        <f t="shared" si="4"/>
        <v>1379127</v>
      </c>
    </row>
    <row r="20" spans="1:13" x14ac:dyDescent="0.35">
      <c r="A20" s="15" t="s">
        <v>194</v>
      </c>
      <c r="B20" s="16">
        <v>1583032</v>
      </c>
      <c r="C20" s="17">
        <v>1618913</v>
      </c>
      <c r="D20" s="18">
        <f t="shared" si="0"/>
        <v>3201945</v>
      </c>
      <c r="E20" s="17">
        <v>24670</v>
      </c>
      <c r="F20" s="18">
        <v>494</v>
      </c>
      <c r="G20" s="19">
        <f t="shared" si="1"/>
        <v>3227109</v>
      </c>
      <c r="H20" s="32">
        <f t="shared" si="2"/>
        <v>3.6171648097686653</v>
      </c>
      <c r="I20" s="17">
        <v>3861</v>
      </c>
      <c r="J20" s="18">
        <v>10550</v>
      </c>
      <c r="K20" s="17">
        <v>599</v>
      </c>
      <c r="L20" s="17">
        <f t="shared" si="3"/>
        <v>15010</v>
      </c>
      <c r="M20" s="42">
        <f t="shared" si="4"/>
        <v>3242119</v>
      </c>
    </row>
    <row r="21" spans="1:13" x14ac:dyDescent="0.35">
      <c r="A21" s="15" t="s">
        <v>48</v>
      </c>
      <c r="B21" s="16">
        <v>617098</v>
      </c>
      <c r="C21" s="17">
        <v>777710</v>
      </c>
      <c r="D21" s="18">
        <f t="shared" si="0"/>
        <v>1394808</v>
      </c>
      <c r="E21" s="17">
        <v>19103</v>
      </c>
      <c r="F21" s="18">
        <v>1722</v>
      </c>
      <c r="G21" s="19">
        <f t="shared" si="1"/>
        <v>1415633</v>
      </c>
      <c r="H21" s="32">
        <f t="shared" si="2"/>
        <v>1.5867384309446146</v>
      </c>
      <c r="I21" s="17">
        <v>2027</v>
      </c>
      <c r="J21" s="18">
        <v>3807</v>
      </c>
      <c r="K21" s="17">
        <v>215</v>
      </c>
      <c r="L21" s="17">
        <f t="shared" si="3"/>
        <v>6049</v>
      </c>
      <c r="M21" s="42">
        <f t="shared" si="4"/>
        <v>1421682</v>
      </c>
    </row>
    <row r="22" spans="1:13" x14ac:dyDescent="0.35">
      <c r="A22" s="15" t="s">
        <v>49</v>
      </c>
      <c r="B22" s="16">
        <v>2422361</v>
      </c>
      <c r="C22" s="17">
        <v>2648723</v>
      </c>
      <c r="D22" s="18">
        <f t="shared" si="0"/>
        <v>5071084</v>
      </c>
      <c r="E22" s="17">
        <v>18305</v>
      </c>
      <c r="F22" s="18">
        <v>441</v>
      </c>
      <c r="G22" s="19">
        <f t="shared" si="1"/>
        <v>5089830</v>
      </c>
      <c r="H22" s="32">
        <f t="shared" si="2"/>
        <v>5.7050300946465837</v>
      </c>
      <c r="I22" s="17">
        <v>3886</v>
      </c>
      <c r="J22" s="18">
        <v>16746</v>
      </c>
      <c r="K22" s="17">
        <v>586</v>
      </c>
      <c r="L22" s="17">
        <f t="shared" si="3"/>
        <v>21218</v>
      </c>
      <c r="M22" s="42">
        <f t="shared" si="4"/>
        <v>5111048</v>
      </c>
    </row>
    <row r="23" spans="1:13" x14ac:dyDescent="0.35">
      <c r="A23" s="15" t="s">
        <v>50</v>
      </c>
      <c r="B23" s="16">
        <v>1191919</v>
      </c>
      <c r="C23" s="17">
        <v>1601546</v>
      </c>
      <c r="D23" s="18">
        <f t="shared" si="0"/>
        <v>2793465</v>
      </c>
      <c r="E23" s="17">
        <v>36714</v>
      </c>
      <c r="F23" s="18">
        <v>1869</v>
      </c>
      <c r="G23" s="19">
        <f t="shared" si="1"/>
        <v>2832048</v>
      </c>
      <c r="H23" s="32">
        <f t="shared" si="2"/>
        <v>3.1743533810527405</v>
      </c>
      <c r="I23" s="17">
        <v>2252</v>
      </c>
      <c r="J23" s="18">
        <v>13041</v>
      </c>
      <c r="K23" s="17">
        <v>227</v>
      </c>
      <c r="L23" s="17">
        <f t="shared" si="3"/>
        <v>15520</v>
      </c>
      <c r="M23" s="42">
        <f t="shared" si="4"/>
        <v>2847568</v>
      </c>
    </row>
    <row r="24" spans="1:13" x14ac:dyDescent="0.35">
      <c r="A24" s="15" t="s">
        <v>51</v>
      </c>
      <c r="B24" s="16">
        <v>1765944</v>
      </c>
      <c r="C24" s="17">
        <v>2045322</v>
      </c>
      <c r="D24" s="18">
        <f t="shared" si="0"/>
        <v>3811266</v>
      </c>
      <c r="E24" s="17">
        <v>31285</v>
      </c>
      <c r="F24" s="18">
        <v>978</v>
      </c>
      <c r="G24" s="19">
        <f t="shared" si="1"/>
        <v>3843529</v>
      </c>
      <c r="H24" s="32">
        <f t="shared" si="2"/>
        <v>4.30809056778849</v>
      </c>
      <c r="I24" s="17">
        <v>4690</v>
      </c>
      <c r="J24" s="18">
        <v>32240</v>
      </c>
      <c r="K24" s="17">
        <v>701</v>
      </c>
      <c r="L24" s="17">
        <f t="shared" si="3"/>
        <v>37631</v>
      </c>
      <c r="M24" s="42">
        <f t="shared" si="4"/>
        <v>3881160</v>
      </c>
    </row>
    <row r="25" spans="1:13" x14ac:dyDescent="0.35">
      <c r="A25" s="15" t="s">
        <v>52</v>
      </c>
      <c r="B25" s="16">
        <v>559317</v>
      </c>
      <c r="C25" s="17">
        <v>513072</v>
      </c>
      <c r="D25" s="18">
        <f t="shared" si="0"/>
        <v>1072389</v>
      </c>
      <c r="E25" s="17">
        <v>11533</v>
      </c>
      <c r="F25" s="18">
        <v>308</v>
      </c>
      <c r="G25" s="19">
        <f t="shared" si="1"/>
        <v>1084230</v>
      </c>
      <c r="H25" s="32">
        <f t="shared" si="2"/>
        <v>1.2152792489176782</v>
      </c>
      <c r="I25" s="17">
        <v>1761</v>
      </c>
      <c r="J25" s="18">
        <v>9329</v>
      </c>
      <c r="K25" s="17">
        <v>147</v>
      </c>
      <c r="L25" s="17">
        <f t="shared" si="3"/>
        <v>11237</v>
      </c>
      <c r="M25" s="42">
        <f t="shared" si="4"/>
        <v>1095467</v>
      </c>
    </row>
    <row r="26" spans="1:13" x14ac:dyDescent="0.35">
      <c r="A26" s="15" t="s">
        <v>53</v>
      </c>
      <c r="B26" s="16">
        <v>2438966</v>
      </c>
      <c r="C26" s="17">
        <v>2464211</v>
      </c>
      <c r="D26" s="18">
        <f t="shared" si="0"/>
        <v>4903177</v>
      </c>
      <c r="E26" s="17">
        <v>49029</v>
      </c>
      <c r="F26" s="18">
        <v>1332</v>
      </c>
      <c r="G26" s="19">
        <f t="shared" si="1"/>
        <v>4953538</v>
      </c>
      <c r="H26" s="32">
        <f t="shared" si="2"/>
        <v>5.5522646856526547</v>
      </c>
      <c r="I26" s="17">
        <v>8993</v>
      </c>
      <c r="J26" s="18">
        <v>175181</v>
      </c>
      <c r="K26" s="17">
        <v>419</v>
      </c>
      <c r="L26" s="17">
        <f t="shared" si="3"/>
        <v>184593</v>
      </c>
      <c r="M26" s="42">
        <f t="shared" si="4"/>
        <v>5138131</v>
      </c>
    </row>
    <row r="27" spans="1:13" x14ac:dyDescent="0.35">
      <c r="A27" s="15" t="s">
        <v>54</v>
      </c>
      <c r="B27" s="16">
        <v>667930</v>
      </c>
      <c r="C27" s="17">
        <v>856259</v>
      </c>
      <c r="D27" s="18">
        <f t="shared" si="0"/>
        <v>1524189</v>
      </c>
      <c r="E27" s="17">
        <v>22653</v>
      </c>
      <c r="F27" s="18">
        <v>1885</v>
      </c>
      <c r="G27" s="19">
        <f t="shared" si="1"/>
        <v>1548727</v>
      </c>
      <c r="H27" s="32">
        <f t="shared" si="2"/>
        <v>1.7359193024898121</v>
      </c>
      <c r="I27" s="17">
        <v>4356</v>
      </c>
      <c r="J27" s="18">
        <v>2903</v>
      </c>
      <c r="K27" s="17">
        <v>639</v>
      </c>
      <c r="L27" s="17">
        <f t="shared" si="3"/>
        <v>7898</v>
      </c>
      <c r="M27" s="42">
        <f t="shared" si="4"/>
        <v>1556625</v>
      </c>
    </row>
    <row r="28" spans="1:13" x14ac:dyDescent="0.35">
      <c r="A28" s="22" t="s">
        <v>55</v>
      </c>
      <c r="B28" s="31">
        <v>8981634</v>
      </c>
      <c r="C28" s="29">
        <v>10937482</v>
      </c>
      <c r="D28" s="18">
        <f t="shared" si="0"/>
        <v>19919116</v>
      </c>
      <c r="E28" s="29">
        <v>168315</v>
      </c>
      <c r="F28" s="28">
        <v>22659</v>
      </c>
      <c r="G28" s="19">
        <f t="shared" si="1"/>
        <v>20110090</v>
      </c>
      <c r="H28" s="32">
        <f t="shared" si="2"/>
        <v>22.540766323443286</v>
      </c>
      <c r="I28" s="29">
        <v>21951</v>
      </c>
      <c r="J28" s="28">
        <v>113807</v>
      </c>
      <c r="K28" s="29">
        <v>9283</v>
      </c>
      <c r="L28" s="17">
        <f t="shared" si="3"/>
        <v>145041</v>
      </c>
      <c r="M28" s="42">
        <f t="shared" si="4"/>
        <v>20255131</v>
      </c>
    </row>
    <row r="29" spans="1:13" x14ac:dyDescent="0.35">
      <c r="A29" s="51" t="s">
        <v>20</v>
      </c>
      <c r="B29" s="35">
        <f>SUM(B8:B28)</f>
        <v>41891502</v>
      </c>
      <c r="C29" s="35">
        <f t="shared" ref="C29:M29" si="5">SUM(C8:C28)</f>
        <v>46295795</v>
      </c>
      <c r="D29" s="35">
        <f t="shared" si="5"/>
        <v>88187297</v>
      </c>
      <c r="E29" s="35">
        <f t="shared" si="5"/>
        <v>928315</v>
      </c>
      <c r="F29" s="35">
        <f t="shared" si="5"/>
        <v>100920</v>
      </c>
      <c r="G29" s="35">
        <f t="shared" si="5"/>
        <v>89216532</v>
      </c>
      <c r="H29" s="43">
        <f t="shared" si="5"/>
        <v>100.00000000000003</v>
      </c>
      <c r="I29" s="35">
        <f t="shared" si="5"/>
        <v>217498</v>
      </c>
      <c r="J29" s="35">
        <f t="shared" si="5"/>
        <v>691247</v>
      </c>
      <c r="K29" s="35">
        <f t="shared" si="5"/>
        <v>33099</v>
      </c>
      <c r="L29" s="35">
        <f t="shared" si="5"/>
        <v>941844</v>
      </c>
      <c r="M29" s="36">
        <f t="shared" si="5"/>
        <v>90158376</v>
      </c>
    </row>
    <row r="30" spans="1:13" x14ac:dyDescent="0.35">
      <c r="A30" s="51" t="s">
        <v>21</v>
      </c>
      <c r="B30" s="40">
        <f>B29/$G$29*100</f>
        <v>46.95486482258692</v>
      </c>
      <c r="C30" s="40">
        <f t="shared" ref="C30:G30" si="6">C29/$G$29*100</f>
        <v>51.891498091407541</v>
      </c>
      <c r="D30" s="40">
        <f t="shared" si="6"/>
        <v>98.846362913994454</v>
      </c>
      <c r="E30" s="40">
        <f t="shared" si="6"/>
        <v>1.0405190374357971</v>
      </c>
      <c r="F30" s="40">
        <f t="shared" si="6"/>
        <v>0.11311804856974265</v>
      </c>
      <c r="G30" s="40">
        <f t="shared" si="6"/>
        <v>100</v>
      </c>
      <c r="H30" s="44"/>
      <c r="I30" s="39">
        <f>I29/$L$29*100</f>
        <v>23.092783942988433</v>
      </c>
      <c r="J30" s="39">
        <f t="shared" ref="J30:L30" si="7">J29/$L$29*100</f>
        <v>73.392939807441564</v>
      </c>
      <c r="K30" s="39">
        <f t="shared" si="7"/>
        <v>3.5142762495699928</v>
      </c>
      <c r="L30" s="39">
        <f t="shared" si="7"/>
        <v>100</v>
      </c>
      <c r="M30" s="45"/>
    </row>
    <row r="31" spans="1:13" ht="8.25" customHeight="1" x14ac:dyDescent="0.35">
      <c r="A31" s="2"/>
      <c r="B31" s="20"/>
      <c r="C31" s="20"/>
      <c r="D31" s="20"/>
      <c r="E31" s="20"/>
      <c r="F31" s="20"/>
      <c r="G31" s="20"/>
      <c r="H31" s="23"/>
      <c r="I31" s="20"/>
      <c r="J31" s="20"/>
      <c r="K31" s="20"/>
      <c r="L31" s="20"/>
      <c r="M31" s="23"/>
    </row>
    <row r="32" spans="1:13" x14ac:dyDescent="0.35">
      <c r="A32" s="12" t="s">
        <v>183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35">
      <c r="A33" s="12" t="s">
        <v>140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35">
      <c r="A34" s="12" t="s">
        <v>186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</sheetData>
  <mergeCells count="14">
    <mergeCell ref="A3:M3"/>
    <mergeCell ref="A5:A7"/>
    <mergeCell ref="I5:L5"/>
    <mergeCell ref="M5:M7"/>
    <mergeCell ref="B6:D6"/>
    <mergeCell ref="E6:E7"/>
    <mergeCell ref="F6:F7"/>
    <mergeCell ref="G6:G7"/>
    <mergeCell ref="H6:H7"/>
    <mergeCell ref="I6:I7"/>
    <mergeCell ref="J6:J7"/>
    <mergeCell ref="K6:K7"/>
    <mergeCell ref="L6:L7"/>
    <mergeCell ref="B5:H5"/>
  </mergeCells>
  <printOptions horizontalCentered="1"/>
  <pageMargins left="0.78740157480314965" right="0.59055118110236215" top="0.98425196850393704" bottom="0.59055118110236215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19"/>
  <sheetViews>
    <sheetView showGridLines="0" view="pageBreakPreview" zoomScaleSheetLayoutView="100" workbookViewId="0">
      <selection activeCell="A8" sqref="A8"/>
    </sheetView>
  </sheetViews>
  <sheetFormatPr defaultRowHeight="21" x14ac:dyDescent="0.35"/>
  <cols>
    <col min="1" max="1" width="19.25" style="1" customWidth="1"/>
    <col min="2" max="4" width="9.625" style="1" bestFit="1" customWidth="1"/>
    <col min="5" max="5" width="7.5" style="1" bestFit="1" customWidth="1"/>
    <col min="6" max="6" width="10.625" style="1" bestFit="1" customWidth="1"/>
    <col min="7" max="7" width="9.625" style="1" bestFit="1" customWidth="1"/>
    <col min="8" max="8" width="7.75" style="1" bestFit="1" customWidth="1"/>
    <col min="9" max="12" width="7.5" style="1" customWidth="1"/>
    <col min="13" max="13" width="12" style="1" bestFit="1" customWidth="1"/>
    <col min="14" max="16384" width="9" style="1"/>
  </cols>
  <sheetData>
    <row r="3" spans="1:13" x14ac:dyDescent="0.35">
      <c r="A3" s="53" t="s">
        <v>187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" t="s">
        <v>34</v>
      </c>
    </row>
    <row r="5" spans="1:13" x14ac:dyDescent="0.35">
      <c r="A5" s="54" t="s">
        <v>35</v>
      </c>
      <c r="B5" s="72" t="s">
        <v>32</v>
      </c>
      <c r="C5" s="73"/>
      <c r="D5" s="73"/>
      <c r="E5" s="73"/>
      <c r="F5" s="73"/>
      <c r="G5" s="73"/>
      <c r="H5" s="73"/>
      <c r="I5" s="67" t="s">
        <v>33</v>
      </c>
      <c r="J5" s="68"/>
      <c r="K5" s="68"/>
      <c r="L5" s="69"/>
      <c r="M5" s="54" t="s">
        <v>31</v>
      </c>
    </row>
    <row r="6" spans="1:13" x14ac:dyDescent="0.35">
      <c r="A6" s="75"/>
      <c r="B6" s="59" t="s">
        <v>24</v>
      </c>
      <c r="C6" s="59"/>
      <c r="D6" s="59"/>
      <c r="E6" s="54" t="s">
        <v>25</v>
      </c>
      <c r="F6" s="61" t="s">
        <v>26</v>
      </c>
      <c r="G6" s="54" t="s">
        <v>20</v>
      </c>
      <c r="H6" s="56" t="s">
        <v>27</v>
      </c>
      <c r="I6" s="56" t="s">
        <v>28</v>
      </c>
      <c r="J6" s="54" t="s">
        <v>29</v>
      </c>
      <c r="K6" s="54" t="s">
        <v>30</v>
      </c>
      <c r="L6" s="70" t="s">
        <v>20</v>
      </c>
      <c r="M6" s="75"/>
    </row>
    <row r="7" spans="1:13" x14ac:dyDescent="0.35">
      <c r="A7" s="55"/>
      <c r="B7" s="13" t="s">
        <v>22</v>
      </c>
      <c r="C7" s="10" t="s">
        <v>23</v>
      </c>
      <c r="D7" s="13" t="s">
        <v>20</v>
      </c>
      <c r="E7" s="55"/>
      <c r="F7" s="62"/>
      <c r="G7" s="55"/>
      <c r="H7" s="57"/>
      <c r="I7" s="57"/>
      <c r="J7" s="55"/>
      <c r="K7" s="55"/>
      <c r="L7" s="71"/>
      <c r="M7" s="55"/>
    </row>
    <row r="8" spans="1:13" x14ac:dyDescent="0.35">
      <c r="A8" s="15" t="s">
        <v>56</v>
      </c>
      <c r="B8" s="27">
        <v>9852760</v>
      </c>
      <c r="C8" s="17">
        <v>9605495</v>
      </c>
      <c r="D8" s="27">
        <f>SUM(B8:C8)</f>
        <v>19458255</v>
      </c>
      <c r="E8" s="17">
        <v>270385</v>
      </c>
      <c r="F8" s="27">
        <v>59389</v>
      </c>
      <c r="G8" s="19">
        <f>SUM(D8:F8)</f>
        <v>19788029</v>
      </c>
      <c r="H8" s="30">
        <f>G8/$G$14*100</f>
        <v>35.977140186263064</v>
      </c>
      <c r="I8" s="16">
        <v>42472</v>
      </c>
      <c r="J8" s="17">
        <v>103130</v>
      </c>
      <c r="K8" s="17">
        <v>1146</v>
      </c>
      <c r="L8" s="21">
        <f>SUM(I8:K8)</f>
        <v>146748</v>
      </c>
      <c r="M8" s="42">
        <f>SUM(G8,L8)</f>
        <v>19934777</v>
      </c>
    </row>
    <row r="9" spans="1:13" x14ac:dyDescent="0.35">
      <c r="A9" s="15" t="s">
        <v>57</v>
      </c>
      <c r="B9" s="27">
        <v>1686812</v>
      </c>
      <c r="C9" s="17">
        <v>1434270</v>
      </c>
      <c r="D9" s="27">
        <f t="shared" ref="D9:D13" si="0">SUM(B9:C9)</f>
        <v>3121082</v>
      </c>
      <c r="E9" s="17">
        <v>12534</v>
      </c>
      <c r="F9" s="27">
        <v>1843</v>
      </c>
      <c r="G9" s="19">
        <f t="shared" ref="G9:G13" si="1">SUM(D9:F9)</f>
        <v>3135459</v>
      </c>
      <c r="H9" s="30">
        <f t="shared" ref="H9:H14" si="2">G9/$G$14*100</f>
        <v>5.7006611417074531</v>
      </c>
      <c r="I9" s="16">
        <v>5070</v>
      </c>
      <c r="J9" s="17">
        <v>15509</v>
      </c>
      <c r="K9" s="17">
        <v>469</v>
      </c>
      <c r="L9" s="21">
        <f t="shared" ref="L9:L13" si="3">SUM(I9:K9)</f>
        <v>21048</v>
      </c>
      <c r="M9" s="42">
        <f t="shared" ref="M9:M13" si="4">SUM(G9,L9)</f>
        <v>3156507</v>
      </c>
    </row>
    <row r="10" spans="1:13" x14ac:dyDescent="0.35">
      <c r="A10" s="15" t="s">
        <v>58</v>
      </c>
      <c r="B10" s="27">
        <v>1982176</v>
      </c>
      <c r="C10" s="17">
        <v>1656411</v>
      </c>
      <c r="D10" s="27">
        <f t="shared" si="0"/>
        <v>3638587</v>
      </c>
      <c r="E10" s="17">
        <v>13132</v>
      </c>
      <c r="F10" s="27">
        <v>1768</v>
      </c>
      <c r="G10" s="19">
        <f t="shared" si="1"/>
        <v>3653487</v>
      </c>
      <c r="H10" s="30">
        <f t="shared" si="2"/>
        <v>6.6425015835427415</v>
      </c>
      <c r="I10" s="16">
        <v>5083</v>
      </c>
      <c r="J10" s="17">
        <v>16465</v>
      </c>
      <c r="K10" s="17">
        <v>704</v>
      </c>
      <c r="L10" s="21">
        <f t="shared" si="3"/>
        <v>22252</v>
      </c>
      <c r="M10" s="42">
        <f t="shared" si="4"/>
        <v>3675739</v>
      </c>
    </row>
    <row r="11" spans="1:13" x14ac:dyDescent="0.35">
      <c r="A11" s="15" t="s">
        <v>59</v>
      </c>
      <c r="B11" s="27">
        <v>2595120</v>
      </c>
      <c r="C11" s="17">
        <v>2056734</v>
      </c>
      <c r="D11" s="27">
        <f t="shared" si="0"/>
        <v>4651854</v>
      </c>
      <c r="E11" s="17">
        <v>19499</v>
      </c>
      <c r="F11" s="27">
        <v>21</v>
      </c>
      <c r="G11" s="19">
        <f t="shared" si="1"/>
        <v>4671374</v>
      </c>
      <c r="H11" s="30">
        <f t="shared" si="2"/>
        <v>8.4931489265790159</v>
      </c>
      <c r="I11" s="16">
        <v>9003</v>
      </c>
      <c r="J11" s="17">
        <v>20177</v>
      </c>
      <c r="K11" s="17">
        <v>734</v>
      </c>
      <c r="L11" s="21">
        <f t="shared" si="3"/>
        <v>29914</v>
      </c>
      <c r="M11" s="42">
        <f t="shared" si="4"/>
        <v>4701288</v>
      </c>
    </row>
    <row r="12" spans="1:13" x14ac:dyDescent="0.35">
      <c r="A12" s="15" t="s">
        <v>60</v>
      </c>
      <c r="B12" s="27">
        <v>4400972</v>
      </c>
      <c r="C12" s="17">
        <v>2933961</v>
      </c>
      <c r="D12" s="27">
        <f t="shared" si="0"/>
        <v>7334933</v>
      </c>
      <c r="E12" s="17">
        <v>33835</v>
      </c>
      <c r="F12" s="27">
        <v>1455</v>
      </c>
      <c r="G12" s="19">
        <f t="shared" si="1"/>
        <v>7370223</v>
      </c>
      <c r="H12" s="30">
        <f t="shared" si="2"/>
        <v>13.39999785097446</v>
      </c>
      <c r="I12" s="16">
        <v>21081</v>
      </c>
      <c r="J12" s="17">
        <v>26041</v>
      </c>
      <c r="K12" s="17">
        <v>1413</v>
      </c>
      <c r="L12" s="21">
        <f t="shared" si="3"/>
        <v>48535</v>
      </c>
      <c r="M12" s="42">
        <f t="shared" si="4"/>
        <v>7418758</v>
      </c>
    </row>
    <row r="13" spans="1:13" x14ac:dyDescent="0.35">
      <c r="A13" s="22" t="s">
        <v>46</v>
      </c>
      <c r="B13" s="18">
        <v>8019679</v>
      </c>
      <c r="C13" s="17">
        <v>8054940</v>
      </c>
      <c r="D13" s="27">
        <f t="shared" si="0"/>
        <v>16074619</v>
      </c>
      <c r="E13" s="17">
        <v>252120</v>
      </c>
      <c r="F13" s="18">
        <v>56362</v>
      </c>
      <c r="G13" s="19">
        <f t="shared" si="1"/>
        <v>16383101</v>
      </c>
      <c r="H13" s="30">
        <f t="shared" si="2"/>
        <v>29.786550310933269</v>
      </c>
      <c r="I13" s="31">
        <v>29747</v>
      </c>
      <c r="J13" s="29">
        <v>106494</v>
      </c>
      <c r="K13" s="29">
        <v>4123</v>
      </c>
      <c r="L13" s="21">
        <f t="shared" si="3"/>
        <v>140364</v>
      </c>
      <c r="M13" s="42">
        <f t="shared" si="4"/>
        <v>16523465</v>
      </c>
    </row>
    <row r="14" spans="1:13" x14ac:dyDescent="0.35">
      <c r="A14" s="52" t="s">
        <v>20</v>
      </c>
      <c r="B14" s="36">
        <f>SUM(B8:B13)</f>
        <v>28537519</v>
      </c>
      <c r="C14" s="36">
        <f>SUM(C8:C13)</f>
        <v>25741811</v>
      </c>
      <c r="D14" s="36">
        <f t="shared" ref="D14:G14" si="5">SUM(D8:D13)</f>
        <v>54279330</v>
      </c>
      <c r="E14" s="36">
        <f t="shared" si="5"/>
        <v>601505</v>
      </c>
      <c r="F14" s="36">
        <f t="shared" si="5"/>
        <v>120838</v>
      </c>
      <c r="G14" s="36">
        <f t="shared" si="5"/>
        <v>55001673</v>
      </c>
      <c r="H14" s="39">
        <f t="shared" si="2"/>
        <v>100</v>
      </c>
      <c r="I14" s="46">
        <f>SUM(I8:I13)</f>
        <v>112456</v>
      </c>
      <c r="J14" s="46">
        <f t="shared" ref="J14:L14" si="6">SUM(J8:J13)</f>
        <v>287816</v>
      </c>
      <c r="K14" s="46">
        <f t="shared" si="6"/>
        <v>8589</v>
      </c>
      <c r="L14" s="36">
        <f t="shared" si="6"/>
        <v>408861</v>
      </c>
      <c r="M14" s="36">
        <f>SUM(G14,L14)</f>
        <v>55410534</v>
      </c>
    </row>
    <row r="15" spans="1:13" x14ac:dyDescent="0.35">
      <c r="A15" s="51" t="s">
        <v>21</v>
      </c>
      <c r="B15" s="39">
        <f>B14/$G$14*100</f>
        <v>51.884819939931646</v>
      </c>
      <c r="C15" s="39">
        <f t="shared" ref="C15:G15" si="7">C14/$G$14*100</f>
        <v>46.801869099509034</v>
      </c>
      <c r="D15" s="39">
        <f t="shared" si="7"/>
        <v>98.686689039440679</v>
      </c>
      <c r="E15" s="39">
        <f t="shared" si="7"/>
        <v>1.0936121888510555</v>
      </c>
      <c r="F15" s="39">
        <f t="shared" si="7"/>
        <v>0.21969877170827148</v>
      </c>
      <c r="G15" s="39">
        <f t="shared" si="7"/>
        <v>100</v>
      </c>
      <c r="H15" s="45"/>
      <c r="I15" s="39">
        <f>I14/$L$14*100</f>
        <v>27.504702087017346</v>
      </c>
      <c r="J15" s="39">
        <f t="shared" ref="J15:L15" si="8">J14/$L$14*100</f>
        <v>70.394583978418098</v>
      </c>
      <c r="K15" s="39">
        <f t="shared" si="8"/>
        <v>2.1007139345645585</v>
      </c>
      <c r="L15" s="39">
        <f t="shared" si="8"/>
        <v>100</v>
      </c>
      <c r="M15" s="23"/>
    </row>
    <row r="16" spans="1:13" ht="8.25" customHeight="1" x14ac:dyDescent="0.35">
      <c r="A16" s="2"/>
      <c r="B16" s="20"/>
      <c r="C16" s="20"/>
      <c r="D16" s="20"/>
      <c r="E16" s="20"/>
      <c r="F16" s="20"/>
      <c r="G16" s="20"/>
      <c r="H16" s="23"/>
      <c r="I16" s="20"/>
      <c r="J16" s="20"/>
      <c r="K16" s="20"/>
      <c r="L16" s="20"/>
      <c r="M16" s="23"/>
    </row>
    <row r="17" spans="1:13" x14ac:dyDescent="0.35">
      <c r="A17" s="12" t="s">
        <v>183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35">
      <c r="A18" s="12" t="s">
        <v>140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35">
      <c r="A19" s="12" t="s">
        <v>166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mergeCells count="14">
    <mergeCell ref="A3:M3"/>
    <mergeCell ref="A5:A7"/>
    <mergeCell ref="I5:L5"/>
    <mergeCell ref="M5:M7"/>
    <mergeCell ref="B6:D6"/>
    <mergeCell ref="E6:E7"/>
    <mergeCell ref="F6:F7"/>
    <mergeCell ref="G6:G7"/>
    <mergeCell ref="H6:H7"/>
    <mergeCell ref="I6:I7"/>
    <mergeCell ref="J6:J7"/>
    <mergeCell ref="K6:K7"/>
    <mergeCell ref="L6:L7"/>
    <mergeCell ref="B5:H5"/>
  </mergeCells>
  <phoneticPr fontId="2" type="noConversion"/>
  <printOptions horizontalCentered="1"/>
  <pageMargins left="0.78740157480314965" right="0.59055118110236215" top="0.98425196850393704" bottom="0.59055118110236215" header="0.31496062992125984" footer="0.31496062992125984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M19"/>
  <sheetViews>
    <sheetView showGridLines="0" view="pageBreakPreview" zoomScale="115" zoomScaleSheetLayoutView="115" workbookViewId="0">
      <selection activeCell="A8" sqref="A8"/>
    </sheetView>
  </sheetViews>
  <sheetFormatPr defaultRowHeight="21" x14ac:dyDescent="0.35"/>
  <cols>
    <col min="1" max="1" width="19.25" style="1" customWidth="1"/>
    <col min="2" max="4" width="9.625" style="1" bestFit="1" customWidth="1"/>
    <col min="5" max="5" width="7.5" style="1" bestFit="1" customWidth="1"/>
    <col min="6" max="6" width="10.625" style="1" bestFit="1" customWidth="1"/>
    <col min="7" max="7" width="9.625" style="1" bestFit="1" customWidth="1"/>
    <col min="8" max="8" width="7.75" style="1" bestFit="1" customWidth="1"/>
    <col min="9" max="12" width="7.5" style="1" customWidth="1"/>
    <col min="13" max="13" width="12" style="1" bestFit="1" customWidth="1"/>
    <col min="14" max="16384" width="9" style="1"/>
  </cols>
  <sheetData>
    <row r="3" spans="1:13" x14ac:dyDescent="0.35">
      <c r="A3" s="53" t="s">
        <v>188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" t="s">
        <v>34</v>
      </c>
    </row>
    <row r="5" spans="1:13" x14ac:dyDescent="0.35">
      <c r="A5" s="54" t="s">
        <v>35</v>
      </c>
      <c r="B5" s="72" t="s">
        <v>32</v>
      </c>
      <c r="C5" s="73"/>
      <c r="D5" s="73"/>
      <c r="E5" s="73"/>
      <c r="F5" s="73"/>
      <c r="G5" s="73"/>
      <c r="H5" s="73"/>
      <c r="I5" s="67" t="s">
        <v>33</v>
      </c>
      <c r="J5" s="68"/>
      <c r="K5" s="68"/>
      <c r="L5" s="69"/>
      <c r="M5" s="54" t="s">
        <v>31</v>
      </c>
    </row>
    <row r="6" spans="1:13" x14ac:dyDescent="0.35">
      <c r="A6" s="75"/>
      <c r="B6" s="58" t="s">
        <v>24</v>
      </c>
      <c r="C6" s="59"/>
      <c r="D6" s="60"/>
      <c r="E6" s="61" t="s">
        <v>25</v>
      </c>
      <c r="F6" s="54" t="s">
        <v>26</v>
      </c>
      <c r="G6" s="54" t="s">
        <v>20</v>
      </c>
      <c r="H6" s="61" t="s">
        <v>27</v>
      </c>
      <c r="I6" s="56" t="s">
        <v>28</v>
      </c>
      <c r="J6" s="54" t="s">
        <v>29</v>
      </c>
      <c r="K6" s="54" t="s">
        <v>30</v>
      </c>
      <c r="L6" s="70" t="s">
        <v>20</v>
      </c>
      <c r="M6" s="75"/>
    </row>
    <row r="7" spans="1:13" x14ac:dyDescent="0.35">
      <c r="A7" s="55"/>
      <c r="B7" s="14" t="s">
        <v>22</v>
      </c>
      <c r="C7" s="10" t="s">
        <v>23</v>
      </c>
      <c r="D7" s="24" t="s">
        <v>20</v>
      </c>
      <c r="E7" s="62"/>
      <c r="F7" s="55"/>
      <c r="G7" s="55"/>
      <c r="H7" s="62"/>
      <c r="I7" s="57"/>
      <c r="J7" s="55"/>
      <c r="K7" s="55"/>
      <c r="L7" s="71"/>
      <c r="M7" s="55"/>
    </row>
    <row r="8" spans="1:13" x14ac:dyDescent="0.35">
      <c r="A8" s="15" t="s">
        <v>61</v>
      </c>
      <c r="B8" s="16">
        <v>8577150</v>
      </c>
      <c r="C8" s="17">
        <v>9296338</v>
      </c>
      <c r="D8" s="21">
        <f>SUM(B8:C8)</f>
        <v>17873488</v>
      </c>
      <c r="E8" s="18">
        <v>172955</v>
      </c>
      <c r="F8" s="17">
        <v>22746</v>
      </c>
      <c r="G8" s="19">
        <f>SUM(D8:F8)</f>
        <v>18069189</v>
      </c>
      <c r="H8" s="30">
        <f>G8/$G$14*100</f>
        <v>32.021892048169612</v>
      </c>
      <c r="I8" s="16">
        <v>14011</v>
      </c>
      <c r="J8" s="17">
        <v>58009</v>
      </c>
      <c r="K8" s="17">
        <v>2581</v>
      </c>
      <c r="L8" s="21">
        <f>SUM(I8:K8)</f>
        <v>74601</v>
      </c>
      <c r="M8" s="42">
        <f>SUM(G8,L8)</f>
        <v>18143790</v>
      </c>
    </row>
    <row r="9" spans="1:13" x14ac:dyDescent="0.35">
      <c r="A9" s="15" t="s">
        <v>62</v>
      </c>
      <c r="B9" s="16">
        <v>8345172</v>
      </c>
      <c r="C9" s="17">
        <v>10049230</v>
      </c>
      <c r="D9" s="21">
        <f t="shared" ref="D9:D13" si="0">SUM(B9:C9)</f>
        <v>18394402</v>
      </c>
      <c r="E9" s="18">
        <v>165397</v>
      </c>
      <c r="F9" s="17">
        <v>15230</v>
      </c>
      <c r="G9" s="19">
        <f t="shared" ref="G9:G13" si="1">SUM(D9:F9)</f>
        <v>18575029</v>
      </c>
      <c r="H9" s="30">
        <f t="shared" ref="H9:H13" si="2">G9/$G$14*100</f>
        <v>32.918332606384269</v>
      </c>
      <c r="I9" s="16">
        <v>21133</v>
      </c>
      <c r="J9" s="17">
        <v>133318</v>
      </c>
      <c r="K9" s="17">
        <v>3488</v>
      </c>
      <c r="L9" s="21">
        <f t="shared" ref="L9:L13" si="3">SUM(I9:K9)</f>
        <v>157939</v>
      </c>
      <c r="M9" s="42">
        <f t="shared" ref="M9:M13" si="4">SUM(G9,L9)</f>
        <v>18732968</v>
      </c>
    </row>
    <row r="10" spans="1:13" x14ac:dyDescent="0.35">
      <c r="A10" s="15" t="s">
        <v>63</v>
      </c>
      <c r="B10" s="16">
        <v>1665511</v>
      </c>
      <c r="C10" s="17">
        <v>2034779</v>
      </c>
      <c r="D10" s="21">
        <f t="shared" si="0"/>
        <v>3700290</v>
      </c>
      <c r="E10" s="18">
        <v>16488</v>
      </c>
      <c r="F10" s="17">
        <v>926</v>
      </c>
      <c r="G10" s="19">
        <f t="shared" si="1"/>
        <v>3717704</v>
      </c>
      <c r="H10" s="30">
        <f t="shared" si="2"/>
        <v>6.5884482228310493</v>
      </c>
      <c r="I10" s="16">
        <v>27548</v>
      </c>
      <c r="J10" s="17">
        <v>5847</v>
      </c>
      <c r="K10" s="17">
        <v>494</v>
      </c>
      <c r="L10" s="21">
        <f t="shared" si="3"/>
        <v>33889</v>
      </c>
      <c r="M10" s="42">
        <f t="shared" si="4"/>
        <v>3751593</v>
      </c>
    </row>
    <row r="11" spans="1:13" x14ac:dyDescent="0.35">
      <c r="A11" s="15" t="s">
        <v>64</v>
      </c>
      <c r="B11" s="16">
        <v>710617</v>
      </c>
      <c r="C11" s="17">
        <v>915698</v>
      </c>
      <c r="D11" s="21">
        <f t="shared" si="0"/>
        <v>1626315</v>
      </c>
      <c r="E11" s="18">
        <v>5009</v>
      </c>
      <c r="F11" s="17">
        <v>541</v>
      </c>
      <c r="G11" s="19">
        <f t="shared" si="1"/>
        <v>1631865</v>
      </c>
      <c r="H11" s="30">
        <f t="shared" si="2"/>
        <v>2.8919618289003619</v>
      </c>
      <c r="I11" s="16">
        <v>12829</v>
      </c>
      <c r="J11" s="17">
        <v>10809</v>
      </c>
      <c r="K11" s="17">
        <v>895</v>
      </c>
      <c r="L11" s="21">
        <f t="shared" si="3"/>
        <v>24533</v>
      </c>
      <c r="M11" s="42">
        <f t="shared" si="4"/>
        <v>1656398</v>
      </c>
    </row>
    <row r="12" spans="1:13" x14ac:dyDescent="0.35">
      <c r="A12" s="15" t="s">
        <v>65</v>
      </c>
      <c r="B12" s="16">
        <v>3692565</v>
      </c>
      <c r="C12" s="17">
        <v>6088062</v>
      </c>
      <c r="D12" s="21">
        <f t="shared" si="0"/>
        <v>9780627</v>
      </c>
      <c r="E12" s="18">
        <v>26224</v>
      </c>
      <c r="F12" s="17">
        <v>2197</v>
      </c>
      <c r="G12" s="19">
        <f t="shared" si="1"/>
        <v>9809048</v>
      </c>
      <c r="H12" s="30">
        <f t="shared" si="2"/>
        <v>17.383418600099539</v>
      </c>
      <c r="I12" s="16">
        <v>29782</v>
      </c>
      <c r="J12" s="17">
        <v>70773</v>
      </c>
      <c r="K12" s="17">
        <v>2139</v>
      </c>
      <c r="L12" s="21">
        <f t="shared" si="3"/>
        <v>102694</v>
      </c>
      <c r="M12" s="42">
        <f t="shared" si="4"/>
        <v>9911742</v>
      </c>
    </row>
    <row r="13" spans="1:13" x14ac:dyDescent="0.35">
      <c r="A13" s="22" t="s">
        <v>66</v>
      </c>
      <c r="B13" s="31">
        <v>2291436</v>
      </c>
      <c r="C13" s="29">
        <v>2313576</v>
      </c>
      <c r="D13" s="21">
        <f t="shared" si="0"/>
        <v>4605012</v>
      </c>
      <c r="E13" s="28">
        <v>19577</v>
      </c>
      <c r="F13" s="29">
        <v>188</v>
      </c>
      <c r="G13" s="19">
        <f t="shared" si="1"/>
        <v>4624777</v>
      </c>
      <c r="H13" s="30">
        <f t="shared" si="2"/>
        <v>8.1959466936151752</v>
      </c>
      <c r="I13" s="31">
        <v>676</v>
      </c>
      <c r="J13" s="29">
        <v>12737</v>
      </c>
      <c r="K13" s="29">
        <v>525</v>
      </c>
      <c r="L13" s="21">
        <f t="shared" si="3"/>
        <v>13938</v>
      </c>
      <c r="M13" s="42">
        <f t="shared" si="4"/>
        <v>4638715</v>
      </c>
    </row>
    <row r="14" spans="1:13" x14ac:dyDescent="0.35">
      <c r="A14" s="52" t="s">
        <v>20</v>
      </c>
      <c r="B14" s="46">
        <f>SUM(B8:B13)</f>
        <v>25282451</v>
      </c>
      <c r="C14" s="46">
        <f t="shared" ref="C14:M14" si="5">SUM(C8:C13)</f>
        <v>30697683</v>
      </c>
      <c r="D14" s="36">
        <f t="shared" si="5"/>
        <v>55980134</v>
      </c>
      <c r="E14" s="46">
        <f t="shared" si="5"/>
        <v>405650</v>
      </c>
      <c r="F14" s="46">
        <f t="shared" si="5"/>
        <v>41828</v>
      </c>
      <c r="G14" s="36">
        <f t="shared" si="5"/>
        <v>56427612</v>
      </c>
      <c r="H14" s="36">
        <f t="shared" si="5"/>
        <v>99.999999999999986</v>
      </c>
      <c r="I14" s="46">
        <f t="shared" si="5"/>
        <v>105979</v>
      </c>
      <c r="J14" s="46">
        <f t="shared" si="5"/>
        <v>291493</v>
      </c>
      <c r="K14" s="46">
        <f t="shared" si="5"/>
        <v>10122</v>
      </c>
      <c r="L14" s="36">
        <f t="shared" si="5"/>
        <v>407594</v>
      </c>
      <c r="M14" s="36">
        <f t="shared" si="5"/>
        <v>56835206</v>
      </c>
    </row>
    <row r="15" spans="1:13" x14ac:dyDescent="0.35">
      <c r="A15" s="52" t="s">
        <v>21</v>
      </c>
      <c r="B15" s="39">
        <f>B14/$G$14*100</f>
        <v>44.805105344525302</v>
      </c>
      <c r="C15" s="39">
        <f t="shared" ref="C15:G15" si="6">C14/$G$14*100</f>
        <v>54.401882184913298</v>
      </c>
      <c r="D15" s="39">
        <f t="shared" si="6"/>
        <v>99.206987529438607</v>
      </c>
      <c r="E15" s="39">
        <f t="shared" si="6"/>
        <v>0.71888564059737281</v>
      </c>
      <c r="F15" s="39">
        <f t="shared" si="6"/>
        <v>7.4126829964025406E-2</v>
      </c>
      <c r="G15" s="39">
        <f t="shared" si="6"/>
        <v>100</v>
      </c>
      <c r="H15" s="45"/>
      <c r="I15" s="39">
        <f>I14/$L$14*100</f>
        <v>26.001118760335039</v>
      </c>
      <c r="J15" s="39">
        <f t="shared" ref="J15:L15" si="7">J14/$L$14*100</f>
        <v>71.51552770649225</v>
      </c>
      <c r="K15" s="39">
        <f t="shared" si="7"/>
        <v>2.4833535331727159</v>
      </c>
      <c r="L15" s="39">
        <f t="shared" si="7"/>
        <v>100</v>
      </c>
      <c r="M15" s="23"/>
    </row>
    <row r="16" spans="1:13" ht="8.25" customHeight="1" x14ac:dyDescent="0.35">
      <c r="A16" s="2"/>
      <c r="B16" s="20"/>
      <c r="C16" s="20"/>
      <c r="D16" s="20"/>
      <c r="E16" s="20"/>
      <c r="F16" s="20"/>
      <c r="G16" s="20"/>
      <c r="H16" s="23"/>
      <c r="I16" s="20"/>
      <c r="J16" s="20"/>
      <c r="K16" s="20"/>
      <c r="L16" s="20"/>
      <c r="M16" s="23"/>
    </row>
    <row r="17" spans="1:13" x14ac:dyDescent="0.35">
      <c r="A17" s="12" t="s">
        <v>183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35">
      <c r="A18" s="12" t="s">
        <v>140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35">
      <c r="A19" s="12" t="s">
        <v>142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mergeCells count="14">
    <mergeCell ref="A3:M3"/>
    <mergeCell ref="A5:A7"/>
    <mergeCell ref="I5:L5"/>
    <mergeCell ref="M5:M7"/>
    <mergeCell ref="B6:D6"/>
    <mergeCell ref="E6:E7"/>
    <mergeCell ref="F6:F7"/>
    <mergeCell ref="G6:G7"/>
    <mergeCell ref="H6:H7"/>
    <mergeCell ref="I6:I7"/>
    <mergeCell ref="J6:J7"/>
    <mergeCell ref="K6:K7"/>
    <mergeCell ref="L6:L7"/>
    <mergeCell ref="B5:H5"/>
  </mergeCells>
  <printOptions horizontalCentered="1"/>
  <pageMargins left="0.78740157480314965" right="0.59055118110236215" top="0.98425196850393704" bottom="0.59055118110236215" header="0.31496062992125984" footer="0.31496062992125984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M29"/>
  <sheetViews>
    <sheetView showGridLines="0" view="pageBreakPreview" zoomScale="85" zoomScaleSheetLayoutView="85" workbookViewId="0">
      <selection activeCell="A23" sqref="A23"/>
    </sheetView>
  </sheetViews>
  <sheetFormatPr defaultRowHeight="21" x14ac:dyDescent="0.35"/>
  <cols>
    <col min="1" max="1" width="18.5" style="1" customWidth="1"/>
    <col min="2" max="2" width="10.375" style="1" bestFit="1" customWidth="1"/>
    <col min="3" max="3" width="10.25" style="1" bestFit="1" customWidth="1"/>
    <col min="4" max="4" width="10.125" style="1" bestFit="1" customWidth="1"/>
    <col min="5" max="5" width="8.125" style="1" bestFit="1" customWidth="1"/>
    <col min="6" max="6" width="10.875" style="1" bestFit="1" customWidth="1"/>
    <col min="7" max="7" width="10.125" style="1" bestFit="1" customWidth="1"/>
    <col min="8" max="8" width="7.75" style="1" bestFit="1" customWidth="1"/>
    <col min="9" max="9" width="8.25" style="1" bestFit="1" customWidth="1"/>
    <col min="10" max="10" width="8.125" style="1" bestFit="1" customWidth="1"/>
    <col min="11" max="11" width="7" style="1" bestFit="1" customWidth="1"/>
    <col min="12" max="12" width="7.875" style="1" bestFit="1" customWidth="1"/>
    <col min="13" max="13" width="12.125" style="1" bestFit="1" customWidth="1"/>
    <col min="14" max="16384" width="9" style="1"/>
  </cols>
  <sheetData>
    <row r="3" spans="1:13" x14ac:dyDescent="0.35">
      <c r="A3" s="53" t="s">
        <v>189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" t="s">
        <v>34</v>
      </c>
    </row>
    <row r="5" spans="1:13" x14ac:dyDescent="0.35">
      <c r="A5" s="54" t="s">
        <v>35</v>
      </c>
      <c r="B5" s="72" t="s">
        <v>32</v>
      </c>
      <c r="C5" s="73"/>
      <c r="D5" s="73"/>
      <c r="E5" s="73"/>
      <c r="F5" s="73"/>
      <c r="G5" s="73"/>
      <c r="H5" s="74"/>
      <c r="I5" s="68" t="s">
        <v>33</v>
      </c>
      <c r="J5" s="68"/>
      <c r="K5" s="68"/>
      <c r="L5" s="68"/>
      <c r="M5" s="54" t="s">
        <v>31</v>
      </c>
    </row>
    <row r="6" spans="1:13" x14ac:dyDescent="0.35">
      <c r="A6" s="75"/>
      <c r="B6" s="59" t="s">
        <v>24</v>
      </c>
      <c r="C6" s="59"/>
      <c r="D6" s="59"/>
      <c r="E6" s="54" t="s">
        <v>25</v>
      </c>
      <c r="F6" s="54" t="s">
        <v>26</v>
      </c>
      <c r="G6" s="54" t="s">
        <v>20</v>
      </c>
      <c r="H6" s="61" t="s">
        <v>27</v>
      </c>
      <c r="I6" s="54" t="s">
        <v>28</v>
      </c>
      <c r="J6" s="61" t="s">
        <v>29</v>
      </c>
      <c r="K6" s="54" t="s">
        <v>30</v>
      </c>
      <c r="L6" s="70" t="s">
        <v>20</v>
      </c>
      <c r="M6" s="76"/>
    </row>
    <row r="7" spans="1:13" x14ac:dyDescent="0.35">
      <c r="A7" s="55"/>
      <c r="B7" s="13" t="s">
        <v>22</v>
      </c>
      <c r="C7" s="10" t="s">
        <v>23</v>
      </c>
      <c r="D7" s="10" t="s">
        <v>20</v>
      </c>
      <c r="E7" s="55"/>
      <c r="F7" s="55"/>
      <c r="G7" s="55"/>
      <c r="H7" s="62"/>
      <c r="I7" s="55"/>
      <c r="J7" s="62"/>
      <c r="K7" s="55"/>
      <c r="L7" s="71"/>
      <c r="M7" s="71"/>
    </row>
    <row r="8" spans="1:13" x14ac:dyDescent="0.35">
      <c r="A8" s="15" t="s">
        <v>67</v>
      </c>
      <c r="B8" s="27">
        <v>1617443</v>
      </c>
      <c r="C8" s="17">
        <v>1882270</v>
      </c>
      <c r="D8" s="17">
        <f>SUM(B8:C8)</f>
        <v>3499713</v>
      </c>
      <c r="E8" s="17">
        <v>26167</v>
      </c>
      <c r="F8" s="17">
        <v>2406</v>
      </c>
      <c r="G8" s="19">
        <f>SUM(D8:F8)</f>
        <v>3528286</v>
      </c>
      <c r="H8" s="20">
        <f>G8/$G$24*100</f>
        <v>5.0004496921982327</v>
      </c>
      <c r="I8" s="17">
        <v>6439</v>
      </c>
      <c r="J8" s="27">
        <v>15380</v>
      </c>
      <c r="K8" s="17">
        <v>878</v>
      </c>
      <c r="L8" s="21">
        <f>SUM(I8:K8)</f>
        <v>22697</v>
      </c>
      <c r="M8" s="47">
        <f>SUM(G8,L8)</f>
        <v>3550983</v>
      </c>
    </row>
    <row r="9" spans="1:13" x14ac:dyDescent="0.35">
      <c r="A9" s="15" t="s">
        <v>68</v>
      </c>
      <c r="B9" s="27">
        <v>1994110</v>
      </c>
      <c r="C9" s="17">
        <v>2972466</v>
      </c>
      <c r="D9" s="17">
        <f t="shared" ref="D9:D23" si="0">SUM(B9:C9)</f>
        <v>4966576</v>
      </c>
      <c r="E9" s="17">
        <v>28673</v>
      </c>
      <c r="F9" s="17">
        <v>1942</v>
      </c>
      <c r="G9" s="19">
        <f t="shared" ref="G9:G23" si="1">SUM(D9:F9)</f>
        <v>4997191</v>
      </c>
      <c r="H9" s="20">
        <f t="shared" ref="H9:H23" si="2">G9/$G$24*100</f>
        <v>7.0822496242667912</v>
      </c>
      <c r="I9" s="17">
        <v>11713</v>
      </c>
      <c r="J9" s="27">
        <v>10652</v>
      </c>
      <c r="K9" s="17">
        <v>341</v>
      </c>
      <c r="L9" s="21">
        <f t="shared" ref="L9:L23" si="3">SUM(I9:K9)</f>
        <v>22706</v>
      </c>
      <c r="M9" s="47">
        <f t="shared" ref="M9:M23" si="4">SUM(G9,L9)</f>
        <v>5019897</v>
      </c>
    </row>
    <row r="10" spans="1:13" x14ac:dyDescent="0.35">
      <c r="A10" s="15" t="s">
        <v>69</v>
      </c>
      <c r="B10" s="27">
        <v>1632507</v>
      </c>
      <c r="C10" s="17">
        <v>1671627</v>
      </c>
      <c r="D10" s="17">
        <f t="shared" si="0"/>
        <v>3304134</v>
      </c>
      <c r="E10" s="17">
        <v>18084</v>
      </c>
      <c r="F10" s="17">
        <v>4169</v>
      </c>
      <c r="G10" s="19">
        <f t="shared" si="1"/>
        <v>3326387</v>
      </c>
      <c r="H10" s="20">
        <f t="shared" si="2"/>
        <v>4.7143091150440197</v>
      </c>
      <c r="I10" s="17">
        <v>4231</v>
      </c>
      <c r="J10" s="27">
        <v>8538</v>
      </c>
      <c r="K10" s="17">
        <v>654</v>
      </c>
      <c r="L10" s="21">
        <f t="shared" si="3"/>
        <v>13423</v>
      </c>
      <c r="M10" s="47">
        <f t="shared" si="4"/>
        <v>3339810</v>
      </c>
    </row>
    <row r="11" spans="1:13" x14ac:dyDescent="0.35">
      <c r="A11" s="15" t="s">
        <v>70</v>
      </c>
      <c r="B11" s="27">
        <v>1837067</v>
      </c>
      <c r="C11" s="17">
        <v>2585661</v>
      </c>
      <c r="D11" s="17">
        <f t="shared" si="0"/>
        <v>4422728</v>
      </c>
      <c r="E11" s="17">
        <v>25005</v>
      </c>
      <c r="F11" s="17">
        <v>1938</v>
      </c>
      <c r="G11" s="19">
        <f t="shared" si="1"/>
        <v>4449671</v>
      </c>
      <c r="H11" s="20">
        <f t="shared" si="2"/>
        <v>6.3062790211262358</v>
      </c>
      <c r="I11" s="17">
        <v>1152</v>
      </c>
      <c r="J11" s="27">
        <v>15475</v>
      </c>
      <c r="K11" s="17">
        <v>1001</v>
      </c>
      <c r="L11" s="21">
        <f t="shared" si="3"/>
        <v>17628</v>
      </c>
      <c r="M11" s="47">
        <f t="shared" si="4"/>
        <v>4467299</v>
      </c>
    </row>
    <row r="12" spans="1:13" x14ac:dyDescent="0.35">
      <c r="A12" s="15" t="s">
        <v>71</v>
      </c>
      <c r="B12" s="27">
        <v>2215370</v>
      </c>
      <c r="C12" s="17">
        <v>2147448</v>
      </c>
      <c r="D12" s="17">
        <f t="shared" si="0"/>
        <v>4362818</v>
      </c>
      <c r="E12" s="17">
        <v>27737</v>
      </c>
      <c r="F12" s="17">
        <v>8993</v>
      </c>
      <c r="G12" s="19">
        <f t="shared" si="1"/>
        <v>4399548</v>
      </c>
      <c r="H12" s="20">
        <f t="shared" si="2"/>
        <v>6.2352423931652226</v>
      </c>
      <c r="I12" s="17">
        <v>5177</v>
      </c>
      <c r="J12" s="27">
        <v>4305</v>
      </c>
      <c r="K12" s="17">
        <v>337</v>
      </c>
      <c r="L12" s="21">
        <f t="shared" si="3"/>
        <v>9819</v>
      </c>
      <c r="M12" s="47">
        <f t="shared" si="4"/>
        <v>4409367</v>
      </c>
    </row>
    <row r="13" spans="1:13" x14ac:dyDescent="0.35">
      <c r="A13" s="15" t="s">
        <v>72</v>
      </c>
      <c r="B13" s="27">
        <v>3644245</v>
      </c>
      <c r="C13" s="17">
        <v>5690867</v>
      </c>
      <c r="D13" s="17">
        <f t="shared" si="0"/>
        <v>9335112</v>
      </c>
      <c r="E13" s="17">
        <v>31020</v>
      </c>
      <c r="F13" s="17">
        <v>2843</v>
      </c>
      <c r="G13" s="19">
        <f t="shared" si="1"/>
        <v>9368975</v>
      </c>
      <c r="H13" s="20">
        <f t="shared" si="2"/>
        <v>13.278143595775099</v>
      </c>
      <c r="I13" s="17">
        <v>17966</v>
      </c>
      <c r="J13" s="27">
        <v>55179</v>
      </c>
      <c r="K13" s="17">
        <v>6573</v>
      </c>
      <c r="L13" s="21">
        <f t="shared" si="3"/>
        <v>79718</v>
      </c>
      <c r="M13" s="47">
        <f t="shared" si="4"/>
        <v>9448693</v>
      </c>
    </row>
    <row r="14" spans="1:13" x14ac:dyDescent="0.35">
      <c r="A14" s="15" t="s">
        <v>73</v>
      </c>
      <c r="B14" s="27">
        <v>1051948</v>
      </c>
      <c r="C14" s="17">
        <v>1990958</v>
      </c>
      <c r="D14" s="17">
        <f t="shared" si="0"/>
        <v>3042906</v>
      </c>
      <c r="E14" s="17">
        <v>16771</v>
      </c>
      <c r="F14" s="17">
        <v>861</v>
      </c>
      <c r="G14" s="19">
        <f t="shared" si="1"/>
        <v>3060538</v>
      </c>
      <c r="H14" s="20">
        <f t="shared" si="2"/>
        <v>4.3375356476376901</v>
      </c>
      <c r="I14" s="17">
        <v>3273</v>
      </c>
      <c r="J14" s="27">
        <v>6970</v>
      </c>
      <c r="K14" s="17">
        <v>1108</v>
      </c>
      <c r="L14" s="21">
        <f t="shared" si="3"/>
        <v>11351</v>
      </c>
      <c r="M14" s="47">
        <f t="shared" si="4"/>
        <v>3071889</v>
      </c>
    </row>
    <row r="15" spans="1:13" x14ac:dyDescent="0.35">
      <c r="A15" s="15" t="s">
        <v>74</v>
      </c>
      <c r="B15" s="27">
        <v>1614642</v>
      </c>
      <c r="C15" s="17">
        <v>2091848</v>
      </c>
      <c r="D15" s="17">
        <f t="shared" si="0"/>
        <v>3706490</v>
      </c>
      <c r="E15" s="17">
        <v>46248</v>
      </c>
      <c r="F15" s="17">
        <v>29757</v>
      </c>
      <c r="G15" s="19">
        <f t="shared" si="1"/>
        <v>3782495</v>
      </c>
      <c r="H15" s="20">
        <f t="shared" si="2"/>
        <v>5.3607264146079299</v>
      </c>
      <c r="I15" s="17">
        <v>5585</v>
      </c>
      <c r="J15" s="27">
        <v>6694</v>
      </c>
      <c r="K15" s="17">
        <v>804</v>
      </c>
      <c r="L15" s="21">
        <f t="shared" si="3"/>
        <v>13083</v>
      </c>
      <c r="M15" s="47">
        <f t="shared" si="4"/>
        <v>3795578</v>
      </c>
    </row>
    <row r="16" spans="1:13" x14ac:dyDescent="0.35">
      <c r="A16" s="15" t="s">
        <v>75</v>
      </c>
      <c r="B16" s="27">
        <v>1764653</v>
      </c>
      <c r="C16" s="17">
        <v>3597566</v>
      </c>
      <c r="D16" s="17">
        <f t="shared" si="0"/>
        <v>5362219</v>
      </c>
      <c r="E16" s="17">
        <v>68851</v>
      </c>
      <c r="F16" s="17">
        <v>14318</v>
      </c>
      <c r="G16" s="19">
        <f t="shared" si="1"/>
        <v>5445388</v>
      </c>
      <c r="H16" s="20">
        <f t="shared" si="2"/>
        <v>7.7174550896667542</v>
      </c>
      <c r="I16" s="17">
        <v>13257</v>
      </c>
      <c r="J16" s="27">
        <v>5218</v>
      </c>
      <c r="K16" s="17">
        <v>1751</v>
      </c>
      <c r="L16" s="21">
        <f t="shared" si="3"/>
        <v>20226</v>
      </c>
      <c r="M16" s="47">
        <f t="shared" si="4"/>
        <v>5465614</v>
      </c>
    </row>
    <row r="17" spans="1:13" x14ac:dyDescent="0.35">
      <c r="A17" s="15" t="s">
        <v>76</v>
      </c>
      <c r="B17" s="27">
        <v>1297137</v>
      </c>
      <c r="C17" s="17" t="s">
        <v>139</v>
      </c>
      <c r="D17" s="17">
        <f t="shared" si="0"/>
        <v>1297137</v>
      </c>
      <c r="E17" s="17">
        <v>26764</v>
      </c>
      <c r="F17" s="17">
        <v>1054</v>
      </c>
      <c r="G17" s="19">
        <f t="shared" si="1"/>
        <v>1324955</v>
      </c>
      <c r="H17" s="20">
        <f t="shared" si="2"/>
        <v>1.8777873511179395</v>
      </c>
      <c r="I17" s="17">
        <v>13086</v>
      </c>
      <c r="J17" s="27">
        <v>7117</v>
      </c>
      <c r="K17" s="17">
        <v>2212</v>
      </c>
      <c r="L17" s="21">
        <f t="shared" si="3"/>
        <v>22415</v>
      </c>
      <c r="M17" s="47">
        <f t="shared" si="4"/>
        <v>1347370</v>
      </c>
    </row>
    <row r="18" spans="1:13" x14ac:dyDescent="0.35">
      <c r="A18" s="15" t="s">
        <v>77</v>
      </c>
      <c r="B18" s="27">
        <v>1142238</v>
      </c>
      <c r="C18" s="17">
        <v>1413806</v>
      </c>
      <c r="D18" s="17">
        <f t="shared" si="0"/>
        <v>2556044</v>
      </c>
      <c r="E18" s="17">
        <v>16799</v>
      </c>
      <c r="F18" s="17">
        <v>665</v>
      </c>
      <c r="G18" s="19">
        <f t="shared" si="1"/>
        <v>2573508</v>
      </c>
      <c r="H18" s="20">
        <f t="shared" si="2"/>
        <v>3.647294263126541</v>
      </c>
      <c r="I18" s="17">
        <v>46580</v>
      </c>
      <c r="J18" s="27">
        <v>6214</v>
      </c>
      <c r="K18" s="17">
        <v>238</v>
      </c>
      <c r="L18" s="21">
        <f t="shared" si="3"/>
        <v>53032</v>
      </c>
      <c r="M18" s="47">
        <f t="shared" si="4"/>
        <v>2626540</v>
      </c>
    </row>
    <row r="19" spans="1:13" x14ac:dyDescent="0.35">
      <c r="A19" s="15" t="s">
        <v>78</v>
      </c>
      <c r="B19" s="27">
        <v>1339573</v>
      </c>
      <c r="C19" s="17">
        <v>2461552</v>
      </c>
      <c r="D19" s="17">
        <f t="shared" si="0"/>
        <v>3801125</v>
      </c>
      <c r="E19" s="17">
        <v>26366</v>
      </c>
      <c r="F19" s="17">
        <v>1130</v>
      </c>
      <c r="G19" s="19">
        <f t="shared" si="1"/>
        <v>3828621</v>
      </c>
      <c r="H19" s="20">
        <f t="shared" si="2"/>
        <v>5.4260983097724198</v>
      </c>
      <c r="I19" s="17" t="s">
        <v>139</v>
      </c>
      <c r="J19" s="27" t="s">
        <v>139</v>
      </c>
      <c r="K19" s="17" t="s">
        <v>139</v>
      </c>
      <c r="L19" s="21">
        <f t="shared" si="3"/>
        <v>0</v>
      </c>
      <c r="M19" s="47">
        <f t="shared" si="4"/>
        <v>3828621</v>
      </c>
    </row>
    <row r="20" spans="1:13" x14ac:dyDescent="0.35">
      <c r="A20" s="15" t="s">
        <v>80</v>
      </c>
      <c r="B20" s="27">
        <v>2531716</v>
      </c>
      <c r="C20" s="17">
        <v>1969865</v>
      </c>
      <c r="D20" s="17">
        <f t="shared" si="0"/>
        <v>4501581</v>
      </c>
      <c r="E20" s="17">
        <v>45914</v>
      </c>
      <c r="F20" s="17">
        <v>6558</v>
      </c>
      <c r="G20" s="19">
        <f t="shared" si="1"/>
        <v>4554053</v>
      </c>
      <c r="H20" s="20">
        <f t="shared" si="2"/>
        <v>6.4542140070573755</v>
      </c>
      <c r="I20" s="17">
        <v>4487</v>
      </c>
      <c r="J20" s="27">
        <v>3879</v>
      </c>
      <c r="K20" s="17">
        <v>901</v>
      </c>
      <c r="L20" s="21">
        <f t="shared" si="3"/>
        <v>9267</v>
      </c>
      <c r="M20" s="47">
        <f t="shared" si="4"/>
        <v>4563320</v>
      </c>
    </row>
    <row r="21" spans="1:13" x14ac:dyDescent="0.35">
      <c r="A21" s="15" t="s">
        <v>81</v>
      </c>
      <c r="B21" s="27">
        <v>1706808</v>
      </c>
      <c r="C21" s="17">
        <v>2074112</v>
      </c>
      <c r="D21" s="17">
        <f t="shared" si="0"/>
        <v>3780920</v>
      </c>
      <c r="E21" s="17">
        <v>26815</v>
      </c>
      <c r="F21" s="17">
        <v>1372</v>
      </c>
      <c r="G21" s="19">
        <f t="shared" si="1"/>
        <v>3809107</v>
      </c>
      <c r="H21" s="20">
        <f t="shared" si="2"/>
        <v>5.3984421687187876</v>
      </c>
      <c r="I21" s="17">
        <v>10978</v>
      </c>
      <c r="J21" s="27">
        <v>7613</v>
      </c>
      <c r="K21" s="17">
        <v>657</v>
      </c>
      <c r="L21" s="21">
        <f t="shared" si="3"/>
        <v>19248</v>
      </c>
      <c r="M21" s="47">
        <f t="shared" si="4"/>
        <v>3828355</v>
      </c>
    </row>
    <row r="22" spans="1:13" x14ac:dyDescent="0.35">
      <c r="A22" s="15" t="s">
        <v>82</v>
      </c>
      <c r="B22" s="27">
        <v>909754</v>
      </c>
      <c r="C22" s="17">
        <v>637520</v>
      </c>
      <c r="D22" s="17">
        <f t="shared" si="0"/>
        <v>1547274</v>
      </c>
      <c r="E22" s="17">
        <v>22321</v>
      </c>
      <c r="F22" s="17">
        <v>7040</v>
      </c>
      <c r="G22" s="19">
        <f t="shared" si="1"/>
        <v>1576635</v>
      </c>
      <c r="H22" s="20">
        <f t="shared" si="2"/>
        <v>2.2344798580554301</v>
      </c>
      <c r="I22" s="17">
        <v>1627</v>
      </c>
      <c r="J22" s="27">
        <v>1907</v>
      </c>
      <c r="K22" s="17">
        <v>303</v>
      </c>
      <c r="L22" s="21">
        <f t="shared" si="3"/>
        <v>3837</v>
      </c>
      <c r="M22" s="47">
        <f t="shared" si="4"/>
        <v>1580472</v>
      </c>
    </row>
    <row r="23" spans="1:13" x14ac:dyDescent="0.35">
      <c r="A23" s="22" t="s">
        <v>79</v>
      </c>
      <c r="B23" s="28">
        <v>5236091</v>
      </c>
      <c r="C23" s="29">
        <v>5129991</v>
      </c>
      <c r="D23" s="17">
        <f t="shared" si="0"/>
        <v>10366082</v>
      </c>
      <c r="E23" s="29">
        <v>120496</v>
      </c>
      <c r="F23" s="29">
        <v>47438</v>
      </c>
      <c r="G23" s="19">
        <f t="shared" si="1"/>
        <v>10534016</v>
      </c>
      <c r="H23" s="20">
        <f t="shared" si="2"/>
        <v>14.929293448663532</v>
      </c>
      <c r="I23" s="29">
        <v>14964</v>
      </c>
      <c r="J23" s="28">
        <v>14669</v>
      </c>
      <c r="K23" s="29">
        <v>1432</v>
      </c>
      <c r="L23" s="21">
        <f t="shared" si="3"/>
        <v>31065</v>
      </c>
      <c r="M23" s="47">
        <f t="shared" si="4"/>
        <v>10565081</v>
      </c>
    </row>
    <row r="24" spans="1:13" x14ac:dyDescent="0.35">
      <c r="A24" s="51" t="s">
        <v>20</v>
      </c>
      <c r="B24" s="36">
        <f>SUM(B8:B23)</f>
        <v>31535302</v>
      </c>
      <c r="C24" s="36">
        <f t="shared" ref="C24:M24" si="5">SUM(C8:C23)</f>
        <v>38317557</v>
      </c>
      <c r="D24" s="36">
        <f t="shared" si="5"/>
        <v>69852859</v>
      </c>
      <c r="E24" s="36">
        <f t="shared" si="5"/>
        <v>574031</v>
      </c>
      <c r="F24" s="36">
        <f t="shared" si="5"/>
        <v>132484</v>
      </c>
      <c r="G24" s="36">
        <f t="shared" si="5"/>
        <v>70559374</v>
      </c>
      <c r="H24" s="36">
        <f t="shared" si="5"/>
        <v>100</v>
      </c>
      <c r="I24" s="36">
        <f t="shared" si="5"/>
        <v>160515</v>
      </c>
      <c r="J24" s="36">
        <f t="shared" si="5"/>
        <v>169810</v>
      </c>
      <c r="K24" s="36">
        <f>SUM(K8:K23)</f>
        <v>19190</v>
      </c>
      <c r="L24" s="36">
        <f t="shared" si="5"/>
        <v>349515</v>
      </c>
      <c r="M24" s="36">
        <f t="shared" si="5"/>
        <v>70908889</v>
      </c>
    </row>
    <row r="25" spans="1:13" x14ac:dyDescent="0.35">
      <c r="A25" s="52" t="s">
        <v>21</v>
      </c>
      <c r="B25" s="39">
        <f>B24/$G$24*100</f>
        <v>44.693284835548567</v>
      </c>
      <c r="C25" s="39">
        <f t="shared" ref="C25:G25" si="6">C24/$G$24*100</f>
        <v>54.305409512278267</v>
      </c>
      <c r="D25" s="39">
        <f t="shared" si="6"/>
        <v>98.998694347826842</v>
      </c>
      <c r="E25" s="39">
        <f t="shared" si="6"/>
        <v>0.81354321539190522</v>
      </c>
      <c r="F25" s="39">
        <f t="shared" si="6"/>
        <v>0.18776243678125601</v>
      </c>
      <c r="G25" s="39">
        <f t="shared" si="6"/>
        <v>100</v>
      </c>
      <c r="H25" s="45"/>
      <c r="I25" s="39">
        <f>I24/$L$24*100</f>
        <v>45.92506759366551</v>
      </c>
      <c r="J25" s="39">
        <f t="shared" ref="J25:L25" si="7">J24/$L$24*100</f>
        <v>48.584467047193968</v>
      </c>
      <c r="K25" s="39">
        <f t="shared" si="7"/>
        <v>5.4904653591405239</v>
      </c>
      <c r="L25" s="39">
        <f t="shared" si="7"/>
        <v>100</v>
      </c>
      <c r="M25" s="23"/>
    </row>
    <row r="26" spans="1:13" ht="9" customHeight="1" x14ac:dyDescent="0.35">
      <c r="A26" s="2"/>
      <c r="B26" s="20"/>
      <c r="C26" s="20"/>
      <c r="D26" s="20"/>
      <c r="E26" s="20"/>
      <c r="F26" s="20"/>
      <c r="G26" s="20"/>
      <c r="H26" s="23"/>
      <c r="I26" s="20"/>
      <c r="J26" s="20"/>
      <c r="K26" s="20"/>
      <c r="L26" s="20"/>
      <c r="M26" s="23"/>
    </row>
    <row r="27" spans="1:13" x14ac:dyDescent="0.35">
      <c r="A27" s="12" t="s">
        <v>183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35">
      <c r="A28" s="12" t="s">
        <v>140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35">
      <c r="A29" s="12" t="s">
        <v>143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</sheetData>
  <mergeCells count="14">
    <mergeCell ref="A3:M3"/>
    <mergeCell ref="A5:A7"/>
    <mergeCell ref="I5:L5"/>
    <mergeCell ref="M5:M7"/>
    <mergeCell ref="B6:D6"/>
    <mergeCell ref="E6:E7"/>
    <mergeCell ref="F6:F7"/>
    <mergeCell ref="G6:G7"/>
    <mergeCell ref="H6:H7"/>
    <mergeCell ref="I6:I7"/>
    <mergeCell ref="J6:J7"/>
    <mergeCell ref="K6:K7"/>
    <mergeCell ref="L6:L7"/>
    <mergeCell ref="B5:H5"/>
  </mergeCells>
  <phoneticPr fontId="2" type="noConversion"/>
  <printOptions horizontalCentered="1"/>
  <pageMargins left="0.78740157480314965" right="0.59055118110236215" top="0.98425196850393704" bottom="0.59055118110236215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M34"/>
  <sheetViews>
    <sheetView showGridLines="0" view="pageBreakPreview" topLeftCell="A7" zoomScaleSheetLayoutView="100" workbookViewId="0">
      <selection activeCell="A14" sqref="A14"/>
    </sheetView>
  </sheetViews>
  <sheetFormatPr defaultRowHeight="21" x14ac:dyDescent="0.35"/>
  <cols>
    <col min="1" max="1" width="31.625" style="1" customWidth="1"/>
    <col min="2" max="4" width="9.625" style="1" bestFit="1" customWidth="1"/>
    <col min="5" max="5" width="8.75" style="1" bestFit="1" customWidth="1"/>
    <col min="6" max="6" width="10.625" style="1" bestFit="1" customWidth="1"/>
    <col min="7" max="7" width="9.625" style="1" bestFit="1" customWidth="1"/>
    <col min="8" max="8" width="7.75" style="1" bestFit="1" customWidth="1"/>
    <col min="9" max="12" width="7.5" style="1" customWidth="1"/>
    <col min="13" max="13" width="12" style="1" bestFit="1" customWidth="1"/>
    <col min="14" max="16384" width="9" style="1"/>
  </cols>
  <sheetData>
    <row r="3" spans="1:13" x14ac:dyDescent="0.35">
      <c r="A3" s="53" t="s">
        <v>190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" t="s">
        <v>34</v>
      </c>
    </row>
    <row r="5" spans="1:13" x14ac:dyDescent="0.35">
      <c r="A5" s="54" t="s">
        <v>35</v>
      </c>
      <c r="B5" s="72" t="s">
        <v>32</v>
      </c>
      <c r="C5" s="73"/>
      <c r="D5" s="73"/>
      <c r="E5" s="73"/>
      <c r="F5" s="73"/>
      <c r="G5" s="73"/>
      <c r="H5" s="73"/>
      <c r="I5" s="67" t="s">
        <v>33</v>
      </c>
      <c r="J5" s="68"/>
      <c r="K5" s="68"/>
      <c r="L5" s="69"/>
      <c r="M5" s="54" t="s">
        <v>31</v>
      </c>
    </row>
    <row r="6" spans="1:13" x14ac:dyDescent="0.35">
      <c r="A6" s="75"/>
      <c r="B6" s="58" t="s">
        <v>24</v>
      </c>
      <c r="C6" s="59"/>
      <c r="D6" s="59"/>
      <c r="E6" s="54" t="s">
        <v>25</v>
      </c>
      <c r="F6" s="61" t="s">
        <v>26</v>
      </c>
      <c r="G6" s="54" t="s">
        <v>20</v>
      </c>
      <c r="H6" s="61" t="s">
        <v>27</v>
      </c>
      <c r="I6" s="56" t="s">
        <v>28</v>
      </c>
      <c r="J6" s="54" t="s">
        <v>29</v>
      </c>
      <c r="K6" s="61" t="s">
        <v>30</v>
      </c>
      <c r="L6" s="54" t="s">
        <v>20</v>
      </c>
      <c r="M6" s="75"/>
    </row>
    <row r="7" spans="1:13" x14ac:dyDescent="0.35">
      <c r="A7" s="55"/>
      <c r="B7" s="14" t="s">
        <v>22</v>
      </c>
      <c r="C7" s="10" t="s">
        <v>23</v>
      </c>
      <c r="D7" s="13" t="s">
        <v>20</v>
      </c>
      <c r="E7" s="55"/>
      <c r="F7" s="62"/>
      <c r="G7" s="55"/>
      <c r="H7" s="62"/>
      <c r="I7" s="57"/>
      <c r="J7" s="55"/>
      <c r="K7" s="62"/>
      <c r="L7" s="55"/>
      <c r="M7" s="55"/>
    </row>
    <row r="8" spans="1:13" x14ac:dyDescent="0.35">
      <c r="A8" s="15" t="s">
        <v>162</v>
      </c>
      <c r="B8" s="16">
        <v>1306852</v>
      </c>
      <c r="C8" s="17">
        <v>7153503</v>
      </c>
      <c r="D8" s="18">
        <f>SUM(B8:C8)</f>
        <v>8460355</v>
      </c>
      <c r="E8" s="17">
        <v>38898</v>
      </c>
      <c r="F8" s="18">
        <v>7870</v>
      </c>
      <c r="G8" s="19">
        <f>SUM(D8:F8)</f>
        <v>8507123</v>
      </c>
      <c r="H8" s="20">
        <f>G8/$G$27*100</f>
        <v>18.161144039465064</v>
      </c>
      <c r="I8" s="16">
        <v>3984</v>
      </c>
      <c r="J8" s="17">
        <v>3225</v>
      </c>
      <c r="K8" s="18">
        <v>76</v>
      </c>
      <c r="L8" s="17">
        <f>SUM(I8:K8)</f>
        <v>7285</v>
      </c>
      <c r="M8" s="42">
        <f>SUM(G8,L8)</f>
        <v>8514408</v>
      </c>
    </row>
    <row r="9" spans="1:13" x14ac:dyDescent="0.35">
      <c r="A9" s="15" t="s">
        <v>163</v>
      </c>
      <c r="B9" s="16">
        <v>3543423</v>
      </c>
      <c r="C9" s="17" t="s">
        <v>139</v>
      </c>
      <c r="D9" s="18">
        <f t="shared" ref="D9:D26" si="0">SUM(B9:C9)</f>
        <v>3543423</v>
      </c>
      <c r="E9" s="17">
        <v>131853</v>
      </c>
      <c r="F9" s="18">
        <v>15686</v>
      </c>
      <c r="G9" s="19">
        <f t="shared" ref="G9:G26" si="1">SUM(D9:F9)</f>
        <v>3690962</v>
      </c>
      <c r="H9" s="20">
        <f t="shared" ref="H9:H26" si="2">G9/$G$27*100</f>
        <v>7.8795254901324521</v>
      </c>
      <c r="I9" s="16">
        <v>23418</v>
      </c>
      <c r="J9" s="17">
        <v>22528</v>
      </c>
      <c r="K9" s="18">
        <v>525</v>
      </c>
      <c r="L9" s="17">
        <f t="shared" ref="L9:L26" si="3">SUM(I9:K9)</f>
        <v>46471</v>
      </c>
      <c r="M9" s="42">
        <f t="shared" ref="M9:M26" si="4">SUM(G9,L9)</f>
        <v>3737433</v>
      </c>
    </row>
    <row r="10" spans="1:13" x14ac:dyDescent="0.35">
      <c r="A10" s="15" t="s">
        <v>83</v>
      </c>
      <c r="B10" s="16">
        <v>482572</v>
      </c>
      <c r="C10" s="17">
        <v>938045</v>
      </c>
      <c r="D10" s="18">
        <f t="shared" si="0"/>
        <v>1420617</v>
      </c>
      <c r="E10" s="17">
        <v>4682</v>
      </c>
      <c r="F10" s="18">
        <v>1091</v>
      </c>
      <c r="G10" s="19">
        <f t="shared" si="1"/>
        <v>1426390</v>
      </c>
      <c r="H10" s="20">
        <f t="shared" si="2"/>
        <v>3.0450804868405656</v>
      </c>
      <c r="I10" s="16">
        <v>7056</v>
      </c>
      <c r="J10" s="17">
        <v>4622</v>
      </c>
      <c r="K10" s="18">
        <v>99</v>
      </c>
      <c r="L10" s="17">
        <f t="shared" si="3"/>
        <v>11777</v>
      </c>
      <c r="M10" s="42">
        <f t="shared" si="4"/>
        <v>1438167</v>
      </c>
    </row>
    <row r="11" spans="1:13" x14ac:dyDescent="0.35">
      <c r="A11" s="15" t="s">
        <v>84</v>
      </c>
      <c r="B11" s="16">
        <v>180528</v>
      </c>
      <c r="C11" s="17">
        <v>369144</v>
      </c>
      <c r="D11" s="18">
        <f t="shared" si="0"/>
        <v>549672</v>
      </c>
      <c r="E11" s="17">
        <v>2319</v>
      </c>
      <c r="F11" s="18">
        <v>293</v>
      </c>
      <c r="G11" s="19">
        <f t="shared" si="1"/>
        <v>552284</v>
      </c>
      <c r="H11" s="20">
        <f t="shared" si="2"/>
        <v>1.1790248330360247</v>
      </c>
      <c r="I11" s="16">
        <v>5770</v>
      </c>
      <c r="J11" s="17">
        <v>1659</v>
      </c>
      <c r="K11" s="18">
        <v>39</v>
      </c>
      <c r="L11" s="17">
        <f t="shared" si="3"/>
        <v>7468</v>
      </c>
      <c r="M11" s="42">
        <f t="shared" si="4"/>
        <v>559752</v>
      </c>
    </row>
    <row r="12" spans="1:13" x14ac:dyDescent="0.35">
      <c r="A12" s="15" t="s">
        <v>85</v>
      </c>
      <c r="B12" s="16">
        <v>3079211</v>
      </c>
      <c r="C12" s="17">
        <v>2462352</v>
      </c>
      <c r="D12" s="18">
        <f t="shared" si="0"/>
        <v>5541563</v>
      </c>
      <c r="E12" s="17">
        <v>494286</v>
      </c>
      <c r="F12" s="18">
        <v>127713</v>
      </c>
      <c r="G12" s="19">
        <f t="shared" si="1"/>
        <v>6163562</v>
      </c>
      <c r="H12" s="20">
        <f t="shared" si="2"/>
        <v>13.158072038945878</v>
      </c>
      <c r="I12" s="16">
        <v>337</v>
      </c>
      <c r="J12" s="17">
        <v>1260</v>
      </c>
      <c r="K12" s="18">
        <v>182</v>
      </c>
      <c r="L12" s="17">
        <f t="shared" si="3"/>
        <v>1779</v>
      </c>
      <c r="M12" s="42">
        <f t="shared" si="4"/>
        <v>6165341</v>
      </c>
    </row>
    <row r="13" spans="1:13" x14ac:dyDescent="0.35">
      <c r="A13" s="15" t="s">
        <v>86</v>
      </c>
      <c r="B13" s="16">
        <v>163769</v>
      </c>
      <c r="C13" s="17">
        <v>257117</v>
      </c>
      <c r="D13" s="18">
        <f t="shared" si="0"/>
        <v>420886</v>
      </c>
      <c r="E13" s="17">
        <v>3008</v>
      </c>
      <c r="F13" s="18">
        <v>1469</v>
      </c>
      <c r="G13" s="19">
        <f t="shared" si="1"/>
        <v>425363</v>
      </c>
      <c r="H13" s="20">
        <f t="shared" si="2"/>
        <v>0.90807182546425846</v>
      </c>
      <c r="I13" s="16">
        <v>938</v>
      </c>
      <c r="J13" s="17">
        <v>747</v>
      </c>
      <c r="K13" s="18">
        <v>1</v>
      </c>
      <c r="L13" s="17">
        <f t="shared" si="3"/>
        <v>1686</v>
      </c>
      <c r="M13" s="42">
        <f t="shared" si="4"/>
        <v>427049</v>
      </c>
    </row>
    <row r="14" spans="1:13" x14ac:dyDescent="0.35">
      <c r="A14" s="15" t="s">
        <v>87</v>
      </c>
      <c r="B14" s="16">
        <v>577671</v>
      </c>
      <c r="C14" s="17">
        <v>873125</v>
      </c>
      <c r="D14" s="18">
        <f t="shared" si="0"/>
        <v>1450796</v>
      </c>
      <c r="E14" s="17">
        <v>16660</v>
      </c>
      <c r="F14" s="18">
        <v>4312</v>
      </c>
      <c r="G14" s="19">
        <f t="shared" si="1"/>
        <v>1471768</v>
      </c>
      <c r="H14" s="20">
        <f t="shared" si="2"/>
        <v>3.1419541765971197</v>
      </c>
      <c r="I14" s="16">
        <v>3378</v>
      </c>
      <c r="J14" s="17">
        <v>5914</v>
      </c>
      <c r="K14" s="18">
        <v>195</v>
      </c>
      <c r="L14" s="17">
        <f t="shared" si="3"/>
        <v>9487</v>
      </c>
      <c r="M14" s="42">
        <f t="shared" si="4"/>
        <v>1481255</v>
      </c>
    </row>
    <row r="15" spans="1:13" x14ac:dyDescent="0.35">
      <c r="A15" s="15" t="s">
        <v>88</v>
      </c>
      <c r="B15" s="16">
        <v>1210449</v>
      </c>
      <c r="C15" s="17">
        <v>1480677</v>
      </c>
      <c r="D15" s="18">
        <f t="shared" si="0"/>
        <v>2691126</v>
      </c>
      <c r="E15" s="17">
        <v>100690</v>
      </c>
      <c r="F15" s="18">
        <v>13045</v>
      </c>
      <c r="G15" s="19">
        <f t="shared" si="1"/>
        <v>2804861</v>
      </c>
      <c r="H15" s="20">
        <f t="shared" si="2"/>
        <v>5.9878627159473332</v>
      </c>
      <c r="I15" s="16">
        <v>8317</v>
      </c>
      <c r="J15" s="17">
        <v>4044</v>
      </c>
      <c r="K15" s="18">
        <v>37</v>
      </c>
      <c r="L15" s="17">
        <f t="shared" si="3"/>
        <v>12398</v>
      </c>
      <c r="M15" s="42">
        <f t="shared" si="4"/>
        <v>2817259</v>
      </c>
    </row>
    <row r="16" spans="1:13" x14ac:dyDescent="0.35">
      <c r="A16" s="15" t="s">
        <v>89</v>
      </c>
      <c r="B16" s="16">
        <v>340039</v>
      </c>
      <c r="C16" s="17">
        <v>509547</v>
      </c>
      <c r="D16" s="18">
        <f t="shared" si="0"/>
        <v>849586</v>
      </c>
      <c r="E16" s="17">
        <v>8282</v>
      </c>
      <c r="F16" s="18">
        <v>2800</v>
      </c>
      <c r="G16" s="19">
        <f t="shared" si="1"/>
        <v>860668</v>
      </c>
      <c r="H16" s="20">
        <f t="shared" si="2"/>
        <v>1.8373679936399556</v>
      </c>
      <c r="I16" s="16">
        <v>3962</v>
      </c>
      <c r="J16" s="17">
        <v>2504</v>
      </c>
      <c r="K16" s="18">
        <v>25</v>
      </c>
      <c r="L16" s="17">
        <f t="shared" si="3"/>
        <v>6491</v>
      </c>
      <c r="M16" s="42">
        <f t="shared" si="4"/>
        <v>867159</v>
      </c>
    </row>
    <row r="17" spans="1:13" x14ac:dyDescent="0.35">
      <c r="A17" s="15" t="s">
        <v>90</v>
      </c>
      <c r="B17" s="16">
        <v>402674</v>
      </c>
      <c r="C17" s="17">
        <v>428505</v>
      </c>
      <c r="D17" s="18">
        <f t="shared" si="0"/>
        <v>831179</v>
      </c>
      <c r="E17" s="17">
        <v>24145</v>
      </c>
      <c r="F17" s="18">
        <v>4286</v>
      </c>
      <c r="G17" s="19">
        <f t="shared" si="1"/>
        <v>859610</v>
      </c>
      <c r="H17" s="20">
        <f t="shared" si="2"/>
        <v>1.8351093580949243</v>
      </c>
      <c r="I17" s="16">
        <v>1933</v>
      </c>
      <c r="J17" s="17">
        <v>1358</v>
      </c>
      <c r="K17" s="18">
        <v>311</v>
      </c>
      <c r="L17" s="17">
        <f t="shared" si="3"/>
        <v>3602</v>
      </c>
      <c r="M17" s="42">
        <f t="shared" si="4"/>
        <v>863212</v>
      </c>
    </row>
    <row r="18" spans="1:13" x14ac:dyDescent="0.35">
      <c r="A18" s="15" t="s">
        <v>91</v>
      </c>
      <c r="B18" s="16">
        <v>1087398</v>
      </c>
      <c r="C18" s="17">
        <v>1232798</v>
      </c>
      <c r="D18" s="18">
        <f t="shared" si="0"/>
        <v>2320196</v>
      </c>
      <c r="E18" s="17">
        <v>93798</v>
      </c>
      <c r="F18" s="18">
        <v>14565</v>
      </c>
      <c r="G18" s="19">
        <f t="shared" si="1"/>
        <v>2428559</v>
      </c>
      <c r="H18" s="20">
        <f t="shared" si="2"/>
        <v>5.1845271083231355</v>
      </c>
      <c r="I18" s="16">
        <v>1974</v>
      </c>
      <c r="J18" s="17">
        <v>5318</v>
      </c>
      <c r="K18" s="18">
        <v>109</v>
      </c>
      <c r="L18" s="17">
        <f t="shared" si="3"/>
        <v>7401</v>
      </c>
      <c r="M18" s="42">
        <f t="shared" si="4"/>
        <v>2435960</v>
      </c>
    </row>
    <row r="19" spans="1:13" x14ac:dyDescent="0.35">
      <c r="A19" s="15" t="s">
        <v>92</v>
      </c>
      <c r="B19" s="16">
        <v>1332073</v>
      </c>
      <c r="C19" s="17">
        <v>1650268</v>
      </c>
      <c r="D19" s="18">
        <f t="shared" si="0"/>
        <v>2982341</v>
      </c>
      <c r="E19" s="17">
        <v>86482</v>
      </c>
      <c r="F19" s="18">
        <v>18444</v>
      </c>
      <c r="G19" s="19">
        <f t="shared" si="1"/>
        <v>3087267</v>
      </c>
      <c r="H19" s="20">
        <f t="shared" si="2"/>
        <v>6.5907476211743035</v>
      </c>
      <c r="I19" s="16">
        <v>3130</v>
      </c>
      <c r="J19" s="17">
        <v>7365</v>
      </c>
      <c r="K19" s="18">
        <v>147</v>
      </c>
      <c r="L19" s="17">
        <f t="shared" si="3"/>
        <v>10642</v>
      </c>
      <c r="M19" s="42">
        <f t="shared" si="4"/>
        <v>3097909</v>
      </c>
    </row>
    <row r="20" spans="1:13" x14ac:dyDescent="0.35">
      <c r="A20" s="15" t="s">
        <v>93</v>
      </c>
      <c r="B20" s="16">
        <v>483645</v>
      </c>
      <c r="C20" s="17">
        <v>566501</v>
      </c>
      <c r="D20" s="18">
        <f t="shared" si="0"/>
        <v>1050146</v>
      </c>
      <c r="E20" s="17">
        <v>37512</v>
      </c>
      <c r="F20" s="18">
        <v>13797</v>
      </c>
      <c r="G20" s="19">
        <f t="shared" si="1"/>
        <v>1101455</v>
      </c>
      <c r="H20" s="20">
        <f t="shared" si="2"/>
        <v>2.3514039832254681</v>
      </c>
      <c r="I20" s="16">
        <v>3478</v>
      </c>
      <c r="J20" s="17">
        <v>1442</v>
      </c>
      <c r="K20" s="18">
        <v>200</v>
      </c>
      <c r="L20" s="17">
        <f t="shared" si="3"/>
        <v>5120</v>
      </c>
      <c r="M20" s="42">
        <f t="shared" si="4"/>
        <v>1106575</v>
      </c>
    </row>
    <row r="21" spans="1:13" x14ac:dyDescent="0.35">
      <c r="A21" s="15" t="s">
        <v>94</v>
      </c>
      <c r="B21" s="16">
        <v>687940</v>
      </c>
      <c r="C21" s="17">
        <v>734656</v>
      </c>
      <c r="D21" s="18">
        <f t="shared" si="0"/>
        <v>1422596</v>
      </c>
      <c r="E21" s="17">
        <v>132248</v>
      </c>
      <c r="F21" s="18">
        <v>19038</v>
      </c>
      <c r="G21" s="19">
        <f t="shared" si="1"/>
        <v>1573882</v>
      </c>
      <c r="H21" s="20">
        <f t="shared" si="2"/>
        <v>3.3599487985681362</v>
      </c>
      <c r="I21" s="16">
        <v>2618</v>
      </c>
      <c r="J21" s="17">
        <v>1356</v>
      </c>
      <c r="K21" s="18">
        <v>16</v>
      </c>
      <c r="L21" s="17">
        <f t="shared" si="3"/>
        <v>3990</v>
      </c>
      <c r="M21" s="42">
        <f t="shared" si="4"/>
        <v>1577872</v>
      </c>
    </row>
    <row r="22" spans="1:13" x14ac:dyDescent="0.35">
      <c r="A22" s="15" t="s">
        <v>95</v>
      </c>
      <c r="B22" s="16">
        <v>1441028</v>
      </c>
      <c r="C22" s="17">
        <v>1593997</v>
      </c>
      <c r="D22" s="18">
        <f t="shared" si="0"/>
        <v>3035025</v>
      </c>
      <c r="E22" s="17">
        <v>210180</v>
      </c>
      <c r="F22" s="18">
        <v>94273</v>
      </c>
      <c r="G22" s="19">
        <f t="shared" si="1"/>
        <v>3339478</v>
      </c>
      <c r="H22" s="20">
        <f t="shared" si="2"/>
        <v>7.1291717510872612</v>
      </c>
      <c r="I22" s="16">
        <v>2403</v>
      </c>
      <c r="J22" s="17">
        <v>1744</v>
      </c>
      <c r="K22" s="18">
        <v>204</v>
      </c>
      <c r="L22" s="17">
        <f t="shared" si="3"/>
        <v>4351</v>
      </c>
      <c r="M22" s="42">
        <f t="shared" si="4"/>
        <v>3343829</v>
      </c>
    </row>
    <row r="23" spans="1:13" x14ac:dyDescent="0.35">
      <c r="A23" s="15" t="s">
        <v>96</v>
      </c>
      <c r="B23" s="16">
        <v>70746</v>
      </c>
      <c r="C23" s="17">
        <v>94100</v>
      </c>
      <c r="D23" s="18">
        <f t="shared" si="0"/>
        <v>164846</v>
      </c>
      <c r="E23" s="17">
        <v>3407</v>
      </c>
      <c r="F23" s="18">
        <v>2556</v>
      </c>
      <c r="G23" s="19">
        <f t="shared" si="1"/>
        <v>170809</v>
      </c>
      <c r="H23" s="20">
        <f t="shared" si="2"/>
        <v>0.36464582118267114</v>
      </c>
      <c r="I23" s="16">
        <v>2277</v>
      </c>
      <c r="J23" s="17">
        <v>67</v>
      </c>
      <c r="K23" s="18">
        <v>12</v>
      </c>
      <c r="L23" s="17">
        <f t="shared" si="3"/>
        <v>2356</v>
      </c>
      <c r="M23" s="42">
        <f t="shared" si="4"/>
        <v>173165</v>
      </c>
    </row>
    <row r="24" spans="1:13" x14ac:dyDescent="0.35">
      <c r="A24" s="15" t="s">
        <v>97</v>
      </c>
      <c r="B24" s="16">
        <v>601198</v>
      </c>
      <c r="C24" s="17">
        <v>565667</v>
      </c>
      <c r="D24" s="18">
        <f t="shared" si="0"/>
        <v>1166865</v>
      </c>
      <c r="E24" s="16">
        <v>116075</v>
      </c>
      <c r="F24" s="17">
        <v>14735</v>
      </c>
      <c r="G24" s="19">
        <f t="shared" si="1"/>
        <v>1297675</v>
      </c>
      <c r="H24" s="20">
        <f t="shared" si="2"/>
        <v>2.7702976189967901</v>
      </c>
      <c r="I24" s="16">
        <v>2672</v>
      </c>
      <c r="J24" s="17">
        <v>493</v>
      </c>
      <c r="K24" s="18">
        <v>437</v>
      </c>
      <c r="L24" s="17">
        <f t="shared" si="3"/>
        <v>3602</v>
      </c>
      <c r="M24" s="42">
        <f t="shared" si="4"/>
        <v>1301277</v>
      </c>
    </row>
    <row r="25" spans="1:13" x14ac:dyDescent="0.35">
      <c r="A25" s="15" t="s">
        <v>98</v>
      </c>
      <c r="B25" s="16">
        <v>65781</v>
      </c>
      <c r="C25" s="17">
        <v>71777</v>
      </c>
      <c r="D25" s="18">
        <f t="shared" si="0"/>
        <v>137558</v>
      </c>
      <c r="E25" s="17">
        <v>1644</v>
      </c>
      <c r="F25" s="26">
        <v>380</v>
      </c>
      <c r="G25" s="19">
        <f t="shared" si="1"/>
        <v>139582</v>
      </c>
      <c r="H25" s="20">
        <f t="shared" si="2"/>
        <v>0.29798191554496312</v>
      </c>
      <c r="I25" s="16">
        <v>1465</v>
      </c>
      <c r="J25" s="17">
        <v>130</v>
      </c>
      <c r="K25" s="18">
        <v>14</v>
      </c>
      <c r="L25" s="17">
        <f t="shared" si="3"/>
        <v>1609</v>
      </c>
      <c r="M25" s="42">
        <f t="shared" si="4"/>
        <v>141191</v>
      </c>
    </row>
    <row r="26" spans="1:13" x14ac:dyDescent="0.35">
      <c r="A26" s="22" t="s">
        <v>99</v>
      </c>
      <c r="B26" s="16">
        <v>3678857</v>
      </c>
      <c r="C26" s="17">
        <v>2913854</v>
      </c>
      <c r="D26" s="18">
        <f t="shared" si="0"/>
        <v>6592711</v>
      </c>
      <c r="E26" s="16">
        <v>254320</v>
      </c>
      <c r="F26" s="102">
        <v>94111</v>
      </c>
      <c r="G26" s="19">
        <f t="shared" si="1"/>
        <v>6941142</v>
      </c>
      <c r="H26" s="20">
        <f t="shared" si="2"/>
        <v>14.818062423733691</v>
      </c>
      <c r="I26" s="16">
        <v>8673</v>
      </c>
      <c r="J26" s="17">
        <v>8922</v>
      </c>
      <c r="K26" s="18">
        <v>205</v>
      </c>
      <c r="L26" s="17">
        <f t="shared" si="3"/>
        <v>17800</v>
      </c>
      <c r="M26" s="42">
        <f t="shared" si="4"/>
        <v>6958942</v>
      </c>
    </row>
    <row r="27" spans="1:13" x14ac:dyDescent="0.35">
      <c r="A27" s="52" t="s">
        <v>20</v>
      </c>
      <c r="B27" s="36">
        <f>SUM(B8:B26)</f>
        <v>20735854</v>
      </c>
      <c r="C27" s="36">
        <f t="shared" ref="C27:M27" si="5">SUM(C8:C26)</f>
        <v>23895633</v>
      </c>
      <c r="D27" s="36">
        <f t="shared" si="5"/>
        <v>44631487</v>
      </c>
      <c r="E27" s="36">
        <f t="shared" si="5"/>
        <v>1760489</v>
      </c>
      <c r="F27" s="36">
        <f>SUM(F8:F26)</f>
        <v>450464</v>
      </c>
      <c r="G27" s="36">
        <f t="shared" si="5"/>
        <v>46842440</v>
      </c>
      <c r="H27" s="36">
        <f t="shared" si="5"/>
        <v>100.00000000000001</v>
      </c>
      <c r="I27" s="36">
        <f t="shared" si="5"/>
        <v>87783</v>
      </c>
      <c r="J27" s="36">
        <f t="shared" si="5"/>
        <v>74698</v>
      </c>
      <c r="K27" s="36">
        <f t="shared" si="5"/>
        <v>2834</v>
      </c>
      <c r="L27" s="36">
        <f t="shared" si="5"/>
        <v>165315</v>
      </c>
      <c r="M27" s="36">
        <f t="shared" si="5"/>
        <v>47007755</v>
      </c>
    </row>
    <row r="28" spans="1:13" x14ac:dyDescent="0.35">
      <c r="A28" s="52" t="s">
        <v>21</v>
      </c>
      <c r="B28" s="39">
        <f>B27/$G$27*100</f>
        <v>44.267237146485108</v>
      </c>
      <c r="C28" s="39">
        <f t="shared" ref="C28:G28" si="6">C27/$G$27*100</f>
        <v>51.012784560326061</v>
      </c>
      <c r="D28" s="39">
        <f t="shared" si="6"/>
        <v>95.280021706811169</v>
      </c>
      <c r="E28" s="39">
        <f t="shared" si="6"/>
        <v>3.7583204461595083</v>
      </c>
      <c r="F28" s="39">
        <f t="shared" si="6"/>
        <v>0.96165784702931778</v>
      </c>
      <c r="G28" s="39">
        <f t="shared" si="6"/>
        <v>100</v>
      </c>
      <c r="H28" s="48"/>
      <c r="I28" s="39">
        <f>I27/$L$27*100</f>
        <v>53.100444605752649</v>
      </c>
      <c r="J28" s="39">
        <f t="shared" ref="J28:L28" si="7">J27/$L$27*100</f>
        <v>45.185252396939177</v>
      </c>
      <c r="K28" s="39">
        <f t="shared" si="7"/>
        <v>1.7143029973081692</v>
      </c>
      <c r="L28" s="39">
        <f t="shared" si="7"/>
        <v>100</v>
      </c>
      <c r="M28" s="23"/>
    </row>
    <row r="29" spans="1:13" ht="8.25" customHeight="1" x14ac:dyDescent="0.35">
      <c r="A29" s="2"/>
      <c r="B29" s="20"/>
      <c r="C29" s="20"/>
      <c r="D29" s="20"/>
      <c r="E29" s="20"/>
      <c r="F29" s="2"/>
      <c r="G29" s="20"/>
      <c r="H29" s="23"/>
      <c r="I29" s="20"/>
      <c r="J29" s="20"/>
      <c r="K29" s="20"/>
      <c r="L29" s="20"/>
      <c r="M29" s="23"/>
    </row>
    <row r="30" spans="1:13" x14ac:dyDescent="0.35">
      <c r="A30" s="12" t="s">
        <v>183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35">
      <c r="A31" s="12" t="s">
        <v>140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35">
      <c r="A32" s="12" t="s">
        <v>144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35">
      <c r="A33" s="12" t="s">
        <v>160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35">
      <c r="A34" s="12" t="s">
        <v>161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</sheetData>
  <mergeCells count="14">
    <mergeCell ref="A3:M3"/>
    <mergeCell ref="A5:A7"/>
    <mergeCell ref="I5:L5"/>
    <mergeCell ref="M5:M7"/>
    <mergeCell ref="B6:D6"/>
    <mergeCell ref="E6:E7"/>
    <mergeCell ref="F6:F7"/>
    <mergeCell ref="G6:G7"/>
    <mergeCell ref="H6:H7"/>
    <mergeCell ref="I6:I7"/>
    <mergeCell ref="J6:J7"/>
    <mergeCell ref="K6:K7"/>
    <mergeCell ref="L6:L7"/>
    <mergeCell ref="B5:H5"/>
  </mergeCells>
  <printOptions horizontalCentered="1"/>
  <pageMargins left="0.78740157480314965" right="0.59055118110236215" top="0.98425196850393704" bottom="0.59055118110236215" header="0.31496062992125984" footer="0.31496062992125984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M23"/>
  <sheetViews>
    <sheetView showGridLines="0" view="pageBreakPreview" zoomScale="120" zoomScaleSheetLayoutView="120" workbookViewId="0">
      <selection activeCell="K18" sqref="K18"/>
    </sheetView>
  </sheetViews>
  <sheetFormatPr defaultRowHeight="21" x14ac:dyDescent="0.35"/>
  <cols>
    <col min="1" max="1" width="19.25" style="1" customWidth="1"/>
    <col min="2" max="2" width="9.875" style="1" bestFit="1" customWidth="1"/>
    <col min="3" max="3" width="10.25" style="1" bestFit="1" customWidth="1"/>
    <col min="4" max="4" width="10.125" style="1" bestFit="1" customWidth="1"/>
    <col min="5" max="5" width="8.25" style="1" bestFit="1" customWidth="1"/>
    <col min="6" max="6" width="10.875" style="1" bestFit="1" customWidth="1"/>
    <col min="7" max="7" width="10.25" style="1" bestFit="1" customWidth="1"/>
    <col min="8" max="8" width="7.75" style="1" bestFit="1" customWidth="1"/>
    <col min="9" max="9" width="7.125" style="1" bestFit="1" customWidth="1"/>
    <col min="10" max="10" width="7.875" style="1" bestFit="1" customWidth="1"/>
    <col min="11" max="11" width="7" style="1" bestFit="1" customWidth="1"/>
    <col min="12" max="12" width="8.125" style="1" bestFit="1" customWidth="1"/>
    <col min="13" max="13" width="12.125" style="1" bestFit="1" customWidth="1"/>
    <col min="14" max="16384" width="9" style="1"/>
  </cols>
  <sheetData>
    <row r="3" spans="1:13" x14ac:dyDescent="0.35">
      <c r="A3" s="53" t="s">
        <v>191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" t="s">
        <v>34</v>
      </c>
    </row>
    <row r="5" spans="1:13" x14ac:dyDescent="0.35">
      <c r="A5" s="54" t="s">
        <v>35</v>
      </c>
      <c r="B5" s="72" t="s">
        <v>32</v>
      </c>
      <c r="C5" s="73"/>
      <c r="D5" s="73"/>
      <c r="E5" s="73"/>
      <c r="F5" s="73"/>
      <c r="G5" s="73"/>
      <c r="H5" s="73"/>
      <c r="I5" s="67" t="s">
        <v>33</v>
      </c>
      <c r="J5" s="68"/>
      <c r="K5" s="68"/>
      <c r="L5" s="69"/>
      <c r="M5" s="54" t="s">
        <v>31</v>
      </c>
    </row>
    <row r="6" spans="1:13" x14ac:dyDescent="0.35">
      <c r="A6" s="75"/>
      <c r="B6" s="58" t="s">
        <v>24</v>
      </c>
      <c r="C6" s="59"/>
      <c r="D6" s="59"/>
      <c r="E6" s="54" t="s">
        <v>25</v>
      </c>
      <c r="F6" s="61" t="s">
        <v>26</v>
      </c>
      <c r="G6" s="54" t="s">
        <v>20</v>
      </c>
      <c r="H6" s="61" t="s">
        <v>27</v>
      </c>
      <c r="I6" s="56" t="s">
        <v>28</v>
      </c>
      <c r="J6" s="54" t="s">
        <v>29</v>
      </c>
      <c r="K6" s="54" t="s">
        <v>30</v>
      </c>
      <c r="L6" s="70" t="s">
        <v>20</v>
      </c>
      <c r="M6" s="75"/>
    </row>
    <row r="7" spans="1:13" x14ac:dyDescent="0.35">
      <c r="A7" s="55"/>
      <c r="B7" s="14" t="s">
        <v>22</v>
      </c>
      <c r="C7" s="10" t="s">
        <v>23</v>
      </c>
      <c r="D7" s="13" t="s">
        <v>20</v>
      </c>
      <c r="E7" s="55"/>
      <c r="F7" s="62"/>
      <c r="G7" s="55"/>
      <c r="H7" s="62"/>
      <c r="I7" s="57"/>
      <c r="J7" s="55"/>
      <c r="K7" s="55"/>
      <c r="L7" s="71"/>
      <c r="M7" s="55"/>
    </row>
    <row r="8" spans="1:13" x14ac:dyDescent="0.35">
      <c r="A8" s="15" t="s">
        <v>100</v>
      </c>
      <c r="B8" s="16">
        <v>462593</v>
      </c>
      <c r="C8" s="17">
        <v>619237</v>
      </c>
      <c r="D8" s="18">
        <f>SUM(B8:C8)</f>
        <v>1081830</v>
      </c>
      <c r="E8" s="17">
        <v>4837</v>
      </c>
      <c r="F8" s="18">
        <v>561</v>
      </c>
      <c r="G8" s="19">
        <f>SUM(D8:F8)</f>
        <v>1087228</v>
      </c>
      <c r="H8" s="20">
        <f>G8/$G$18*100</f>
        <v>4.2072083426576139</v>
      </c>
      <c r="I8" s="16">
        <v>3722</v>
      </c>
      <c r="J8" s="17">
        <v>42371</v>
      </c>
      <c r="K8" s="17">
        <v>1465</v>
      </c>
      <c r="L8" s="21">
        <f>SUM(I8:K8)</f>
        <v>47558</v>
      </c>
      <c r="M8" s="42">
        <f>SUM(G8,L8)</f>
        <v>1134786</v>
      </c>
    </row>
    <row r="9" spans="1:13" x14ac:dyDescent="0.35">
      <c r="A9" s="15" t="s">
        <v>101</v>
      </c>
      <c r="B9" s="16">
        <v>721304</v>
      </c>
      <c r="C9" s="17">
        <v>922432</v>
      </c>
      <c r="D9" s="18">
        <f t="shared" ref="D9:D17" si="0">SUM(B9:C9)</f>
        <v>1643736</v>
      </c>
      <c r="E9" s="17">
        <v>5307</v>
      </c>
      <c r="F9" s="18">
        <v>450</v>
      </c>
      <c r="G9" s="19">
        <f t="shared" ref="G9:G17" si="1">SUM(D9:F9)</f>
        <v>1649493</v>
      </c>
      <c r="H9" s="20">
        <f t="shared" ref="H9:H17" si="2">G9/$G$18*100</f>
        <v>6.3829856394016113</v>
      </c>
      <c r="I9" s="16">
        <v>4040</v>
      </c>
      <c r="J9" s="17">
        <v>40559</v>
      </c>
      <c r="K9" s="17">
        <v>430</v>
      </c>
      <c r="L9" s="21">
        <f t="shared" ref="L9:L17" si="3">SUM(I9:K9)</f>
        <v>45029</v>
      </c>
      <c r="M9" s="42">
        <f t="shared" ref="M9:M17" si="4">SUM(G9,L9)</f>
        <v>1694522</v>
      </c>
    </row>
    <row r="10" spans="1:13" x14ac:dyDescent="0.35">
      <c r="A10" s="15" t="s">
        <v>102</v>
      </c>
      <c r="B10" s="16">
        <v>1553393</v>
      </c>
      <c r="C10" s="17">
        <v>1887072</v>
      </c>
      <c r="D10" s="18">
        <f t="shared" si="0"/>
        <v>3440465</v>
      </c>
      <c r="E10" s="17">
        <v>25169</v>
      </c>
      <c r="F10" s="18">
        <v>3104</v>
      </c>
      <c r="G10" s="19">
        <f t="shared" si="1"/>
        <v>3468738</v>
      </c>
      <c r="H10" s="20">
        <f t="shared" si="2"/>
        <v>13.422854683740196</v>
      </c>
      <c r="I10" s="16">
        <v>8193</v>
      </c>
      <c r="J10" s="17">
        <v>26679</v>
      </c>
      <c r="K10" s="17">
        <v>1301</v>
      </c>
      <c r="L10" s="21">
        <f t="shared" si="3"/>
        <v>36173</v>
      </c>
      <c r="M10" s="42">
        <f t="shared" si="4"/>
        <v>3504911</v>
      </c>
    </row>
    <row r="11" spans="1:13" x14ac:dyDescent="0.35">
      <c r="A11" s="15" t="s">
        <v>103</v>
      </c>
      <c r="B11" s="16">
        <v>1598599</v>
      </c>
      <c r="C11" s="17">
        <v>1901000</v>
      </c>
      <c r="D11" s="18">
        <f t="shared" si="0"/>
        <v>3499599</v>
      </c>
      <c r="E11" s="17">
        <v>22854</v>
      </c>
      <c r="F11" s="18">
        <v>1771</v>
      </c>
      <c r="G11" s="19">
        <f t="shared" si="1"/>
        <v>3524224</v>
      </c>
      <c r="H11" s="20">
        <f t="shared" si="2"/>
        <v>13.637566926343128</v>
      </c>
      <c r="I11" s="16">
        <v>8141</v>
      </c>
      <c r="J11" s="17">
        <v>24034</v>
      </c>
      <c r="K11" s="17">
        <v>592</v>
      </c>
      <c r="L11" s="21">
        <f t="shared" si="3"/>
        <v>32767</v>
      </c>
      <c r="M11" s="42">
        <f t="shared" si="4"/>
        <v>3556991</v>
      </c>
    </row>
    <row r="12" spans="1:13" x14ac:dyDescent="0.35">
      <c r="A12" s="15" t="s">
        <v>104</v>
      </c>
      <c r="B12" s="16">
        <v>1016499</v>
      </c>
      <c r="C12" s="17">
        <v>978097</v>
      </c>
      <c r="D12" s="18">
        <f t="shared" si="0"/>
        <v>1994596</v>
      </c>
      <c r="E12" s="17">
        <v>19367</v>
      </c>
      <c r="F12" s="18">
        <v>9905</v>
      </c>
      <c r="G12" s="19">
        <f t="shared" si="1"/>
        <v>2023868</v>
      </c>
      <c r="H12" s="20">
        <f t="shared" si="2"/>
        <v>7.8316915440347188</v>
      </c>
      <c r="I12" s="16">
        <v>11595</v>
      </c>
      <c r="J12" s="17">
        <v>6418</v>
      </c>
      <c r="K12" s="17">
        <v>936</v>
      </c>
      <c r="L12" s="21">
        <f t="shared" si="3"/>
        <v>18949</v>
      </c>
      <c r="M12" s="42">
        <f t="shared" si="4"/>
        <v>2042817</v>
      </c>
    </row>
    <row r="13" spans="1:13" x14ac:dyDescent="0.35">
      <c r="A13" s="15" t="s">
        <v>105</v>
      </c>
      <c r="B13" s="16">
        <v>1322780</v>
      </c>
      <c r="C13" s="17">
        <v>1165330</v>
      </c>
      <c r="D13" s="18">
        <f t="shared" si="0"/>
        <v>2488110</v>
      </c>
      <c r="E13" s="17">
        <v>19032</v>
      </c>
      <c r="F13" s="18">
        <v>8544</v>
      </c>
      <c r="G13" s="19">
        <f t="shared" si="1"/>
        <v>2515686</v>
      </c>
      <c r="H13" s="20">
        <f t="shared" si="2"/>
        <v>9.7348625373030888</v>
      </c>
      <c r="I13" s="16">
        <v>14146</v>
      </c>
      <c r="J13" s="17">
        <v>8231</v>
      </c>
      <c r="K13" s="17">
        <v>318</v>
      </c>
      <c r="L13" s="21">
        <f t="shared" si="3"/>
        <v>22695</v>
      </c>
      <c r="M13" s="42">
        <f t="shared" si="4"/>
        <v>2538381</v>
      </c>
    </row>
    <row r="14" spans="1:13" x14ac:dyDescent="0.35">
      <c r="A14" s="15" t="s">
        <v>106</v>
      </c>
      <c r="B14" s="16">
        <v>1703528</v>
      </c>
      <c r="C14" s="17">
        <v>1253953</v>
      </c>
      <c r="D14" s="18">
        <f t="shared" si="0"/>
        <v>2957481</v>
      </c>
      <c r="E14" s="17">
        <v>32124</v>
      </c>
      <c r="F14" s="18">
        <v>4792</v>
      </c>
      <c r="G14" s="19">
        <f t="shared" si="1"/>
        <v>2994397</v>
      </c>
      <c r="H14" s="20">
        <f t="shared" si="2"/>
        <v>11.587313828956697</v>
      </c>
      <c r="I14" s="16">
        <v>7279</v>
      </c>
      <c r="J14" s="17">
        <v>8919</v>
      </c>
      <c r="K14" s="17">
        <v>1255</v>
      </c>
      <c r="L14" s="21">
        <f t="shared" si="3"/>
        <v>17453</v>
      </c>
      <c r="M14" s="42">
        <f t="shared" si="4"/>
        <v>3011850</v>
      </c>
    </row>
    <row r="15" spans="1:13" x14ac:dyDescent="0.35">
      <c r="A15" s="15" t="s">
        <v>107</v>
      </c>
      <c r="B15" s="16">
        <v>1677333</v>
      </c>
      <c r="C15" s="17">
        <v>1224128</v>
      </c>
      <c r="D15" s="18">
        <f t="shared" si="0"/>
        <v>2901461</v>
      </c>
      <c r="E15" s="17">
        <v>21169</v>
      </c>
      <c r="F15" s="18">
        <v>2484</v>
      </c>
      <c r="G15" s="19">
        <f t="shared" si="1"/>
        <v>2925114</v>
      </c>
      <c r="H15" s="20">
        <f t="shared" si="2"/>
        <v>11.319211815759514</v>
      </c>
      <c r="I15" s="16">
        <v>6376</v>
      </c>
      <c r="J15" s="17">
        <v>10109</v>
      </c>
      <c r="K15" s="17">
        <v>452</v>
      </c>
      <c r="L15" s="21">
        <f t="shared" si="3"/>
        <v>16937</v>
      </c>
      <c r="M15" s="42">
        <f t="shared" si="4"/>
        <v>2942051</v>
      </c>
    </row>
    <row r="16" spans="1:13" x14ac:dyDescent="0.35">
      <c r="A16" s="15" t="s">
        <v>108</v>
      </c>
      <c r="B16" s="16">
        <v>1877086</v>
      </c>
      <c r="C16" s="17">
        <v>1079509</v>
      </c>
      <c r="D16" s="18">
        <f t="shared" si="0"/>
        <v>2956595</v>
      </c>
      <c r="E16" s="17">
        <v>24802</v>
      </c>
      <c r="F16" s="18">
        <v>3364</v>
      </c>
      <c r="G16" s="19">
        <f t="shared" si="1"/>
        <v>2984761</v>
      </c>
      <c r="H16" s="20">
        <f t="shared" si="2"/>
        <v>11.55002573520833</v>
      </c>
      <c r="I16" s="16">
        <v>9498</v>
      </c>
      <c r="J16" s="17">
        <v>17084</v>
      </c>
      <c r="K16" s="17">
        <v>474</v>
      </c>
      <c r="L16" s="21">
        <f t="shared" si="3"/>
        <v>27056</v>
      </c>
      <c r="M16" s="42">
        <f t="shared" si="4"/>
        <v>3011817</v>
      </c>
    </row>
    <row r="17" spans="1:13" x14ac:dyDescent="0.35">
      <c r="A17" s="22" t="s">
        <v>109</v>
      </c>
      <c r="B17" s="16">
        <v>1651909</v>
      </c>
      <c r="C17" s="17">
        <v>985988</v>
      </c>
      <c r="D17" s="18">
        <f t="shared" si="0"/>
        <v>2637897</v>
      </c>
      <c r="E17" s="17">
        <v>23208</v>
      </c>
      <c r="F17" s="18">
        <v>7415</v>
      </c>
      <c r="G17" s="19">
        <f t="shared" si="1"/>
        <v>2668520</v>
      </c>
      <c r="H17" s="20">
        <f t="shared" si="2"/>
        <v>10.326278946595099</v>
      </c>
      <c r="I17" s="16">
        <v>9907</v>
      </c>
      <c r="J17" s="17">
        <v>14999</v>
      </c>
      <c r="K17" s="17">
        <v>297</v>
      </c>
      <c r="L17" s="21">
        <f t="shared" si="3"/>
        <v>25203</v>
      </c>
      <c r="M17" s="42">
        <f t="shared" si="4"/>
        <v>2693723</v>
      </c>
    </row>
    <row r="18" spans="1:13" x14ac:dyDescent="0.35">
      <c r="A18" s="52" t="s">
        <v>20</v>
      </c>
      <c r="B18" s="36">
        <f>SUM(B8:B17)</f>
        <v>13585024</v>
      </c>
      <c r="C18" s="36">
        <f t="shared" ref="C18:M18" si="5">SUM(C8:C17)</f>
        <v>12016746</v>
      </c>
      <c r="D18" s="36">
        <f t="shared" si="5"/>
        <v>25601770</v>
      </c>
      <c r="E18" s="36">
        <f t="shared" si="5"/>
        <v>197869</v>
      </c>
      <c r="F18" s="36">
        <f t="shared" si="5"/>
        <v>42390</v>
      </c>
      <c r="G18" s="36">
        <f t="shared" si="5"/>
        <v>25842029</v>
      </c>
      <c r="H18" s="36">
        <f t="shared" si="5"/>
        <v>100</v>
      </c>
      <c r="I18" s="36">
        <f t="shared" si="5"/>
        <v>82897</v>
      </c>
      <c r="J18" s="36">
        <f t="shared" si="5"/>
        <v>199403</v>
      </c>
      <c r="K18" s="36">
        <f t="shared" si="5"/>
        <v>7520</v>
      </c>
      <c r="L18" s="36">
        <f t="shared" si="5"/>
        <v>289820</v>
      </c>
      <c r="M18" s="36">
        <f t="shared" si="5"/>
        <v>26131849</v>
      </c>
    </row>
    <row r="19" spans="1:13" x14ac:dyDescent="0.35">
      <c r="A19" s="52" t="s">
        <v>21</v>
      </c>
      <c r="B19" s="39">
        <f>B18/$G$18*100</f>
        <v>52.569494446430653</v>
      </c>
      <c r="C19" s="39">
        <f t="shared" ref="C19:G19" si="6">C18/$G$18*100</f>
        <v>46.500783665245478</v>
      </c>
      <c r="D19" s="39">
        <f t="shared" si="6"/>
        <v>99.070278111676132</v>
      </c>
      <c r="E19" s="39">
        <f t="shared" si="6"/>
        <v>0.76568678101862664</v>
      </c>
      <c r="F19" s="39">
        <f t="shared" si="6"/>
        <v>0.16403510730523521</v>
      </c>
      <c r="G19" s="39">
        <f t="shared" si="6"/>
        <v>100</v>
      </c>
      <c r="H19" s="48"/>
      <c r="I19" s="49">
        <f>I18/$L$18*100</f>
        <v>28.602925954040437</v>
      </c>
      <c r="J19" s="49">
        <f t="shared" ref="J19:L19" si="7">J18/$L$18*100</f>
        <v>68.802360085570356</v>
      </c>
      <c r="K19" s="49">
        <f t="shared" si="7"/>
        <v>2.5947139603892069</v>
      </c>
      <c r="L19" s="39">
        <f t="shared" si="7"/>
        <v>100</v>
      </c>
      <c r="M19" s="23"/>
    </row>
    <row r="20" spans="1:13" ht="8.25" customHeight="1" x14ac:dyDescent="0.35">
      <c r="A20" s="2"/>
      <c r="B20" s="20"/>
      <c r="C20" s="20"/>
      <c r="D20" s="20"/>
      <c r="E20" s="20"/>
      <c r="F20" s="20"/>
      <c r="G20" s="20"/>
      <c r="H20" s="23"/>
      <c r="I20" s="20"/>
      <c r="J20" s="20"/>
      <c r="K20" s="20"/>
      <c r="L20" s="20"/>
      <c r="M20" s="23"/>
    </row>
    <row r="21" spans="1:13" x14ac:dyDescent="0.35">
      <c r="A21" s="12" t="s">
        <v>183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35">
      <c r="A22" s="12" t="s">
        <v>140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35">
      <c r="A23" s="12" t="s">
        <v>145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</sheetData>
  <mergeCells count="14">
    <mergeCell ref="A3:M3"/>
    <mergeCell ref="B5:H5"/>
    <mergeCell ref="A5:A7"/>
    <mergeCell ref="I5:L5"/>
    <mergeCell ref="M5:M7"/>
    <mergeCell ref="B6:D6"/>
    <mergeCell ref="E6:E7"/>
    <mergeCell ref="F6:F7"/>
    <mergeCell ref="G6:G7"/>
    <mergeCell ref="H6:H7"/>
    <mergeCell ref="I6:I7"/>
    <mergeCell ref="J6:J7"/>
    <mergeCell ref="K6:K7"/>
    <mergeCell ref="L6:L7"/>
  </mergeCells>
  <printOptions horizontalCentered="1"/>
  <pageMargins left="0.78740157480314965" right="0.59055118110236215" top="0.98425196850393704" bottom="0.59055118110236215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1"/>
  <sheetViews>
    <sheetView showGridLines="0" view="pageBreakPreview" topLeftCell="A4" zoomScale="110" zoomScaleSheetLayoutView="110" workbookViewId="0">
      <selection activeCell="G15" sqref="G15"/>
    </sheetView>
  </sheetViews>
  <sheetFormatPr defaultRowHeight="21" x14ac:dyDescent="0.35"/>
  <cols>
    <col min="1" max="1" width="19.25" style="1" customWidth="1"/>
    <col min="2" max="4" width="10.125" style="1" bestFit="1" customWidth="1"/>
    <col min="5" max="5" width="9.25" style="1" bestFit="1" customWidth="1"/>
    <col min="6" max="6" width="10.875" style="1" bestFit="1" customWidth="1"/>
    <col min="7" max="7" width="10.25" style="1" bestFit="1" customWidth="1"/>
    <col min="8" max="8" width="7.75" style="1" bestFit="1" customWidth="1"/>
    <col min="9" max="11" width="7" style="1" bestFit="1" customWidth="1"/>
    <col min="12" max="12" width="7.875" style="1" bestFit="1" customWidth="1"/>
    <col min="13" max="13" width="12.125" style="1" bestFit="1" customWidth="1"/>
    <col min="14" max="16384" width="9" style="1"/>
  </cols>
  <sheetData>
    <row r="1" spans="1:13" x14ac:dyDescent="0.35">
      <c r="A1" s="53" t="s">
        <v>192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8" t="s">
        <v>34</v>
      </c>
    </row>
    <row r="3" spans="1:13" x14ac:dyDescent="0.35">
      <c r="A3" s="54" t="s">
        <v>35</v>
      </c>
      <c r="B3" s="72" t="s">
        <v>32</v>
      </c>
      <c r="C3" s="73"/>
      <c r="D3" s="73"/>
      <c r="E3" s="73"/>
      <c r="F3" s="73"/>
      <c r="G3" s="73"/>
      <c r="H3" s="73"/>
      <c r="I3" s="67" t="s">
        <v>33</v>
      </c>
      <c r="J3" s="68"/>
      <c r="K3" s="68"/>
      <c r="L3" s="69"/>
      <c r="M3" s="54" t="s">
        <v>31</v>
      </c>
    </row>
    <row r="4" spans="1:13" x14ac:dyDescent="0.35">
      <c r="A4" s="75"/>
      <c r="B4" s="58" t="s">
        <v>24</v>
      </c>
      <c r="C4" s="59"/>
      <c r="D4" s="60"/>
      <c r="E4" s="61" t="s">
        <v>25</v>
      </c>
      <c r="F4" s="54" t="s">
        <v>26</v>
      </c>
      <c r="G4" s="54" t="s">
        <v>20</v>
      </c>
      <c r="H4" s="61" t="s">
        <v>27</v>
      </c>
      <c r="I4" s="56" t="s">
        <v>28</v>
      </c>
      <c r="J4" s="54" t="s">
        <v>29</v>
      </c>
      <c r="K4" s="54" t="s">
        <v>30</v>
      </c>
      <c r="L4" s="70" t="s">
        <v>20</v>
      </c>
      <c r="M4" s="75"/>
    </row>
    <row r="5" spans="1:13" x14ac:dyDescent="0.35">
      <c r="A5" s="55"/>
      <c r="B5" s="14" t="s">
        <v>22</v>
      </c>
      <c r="C5" s="10" t="s">
        <v>23</v>
      </c>
      <c r="D5" s="24" t="s">
        <v>20</v>
      </c>
      <c r="E5" s="62"/>
      <c r="F5" s="55"/>
      <c r="G5" s="55"/>
      <c r="H5" s="62"/>
      <c r="I5" s="57"/>
      <c r="J5" s="55"/>
      <c r="K5" s="55"/>
      <c r="L5" s="71"/>
      <c r="M5" s="55"/>
    </row>
    <row r="6" spans="1:13" x14ac:dyDescent="0.35">
      <c r="A6" s="15" t="s">
        <v>119</v>
      </c>
      <c r="B6" s="16">
        <v>4471580</v>
      </c>
      <c r="C6" s="17">
        <v>2573212</v>
      </c>
      <c r="D6" s="21">
        <f>SUM(B6:C6)</f>
        <v>7044792</v>
      </c>
      <c r="E6" s="18">
        <v>1030070</v>
      </c>
      <c r="F6" s="17">
        <v>598128</v>
      </c>
      <c r="G6" s="19">
        <f>SUM(D6:F6)</f>
        <v>8672990</v>
      </c>
      <c r="H6" s="20">
        <f>G6/$G$26*100</f>
        <v>10.895252074063681</v>
      </c>
      <c r="I6" s="16">
        <v>738</v>
      </c>
      <c r="J6" s="17">
        <v>2838</v>
      </c>
      <c r="K6" s="17">
        <v>323</v>
      </c>
      <c r="L6" s="21">
        <f>SUM(I6:K6)</f>
        <v>3899</v>
      </c>
      <c r="M6" s="42">
        <f>SUM(G6,L6)</f>
        <v>8676889</v>
      </c>
    </row>
    <row r="7" spans="1:13" x14ac:dyDescent="0.35">
      <c r="A7" s="15" t="s">
        <v>120</v>
      </c>
      <c r="B7" s="16">
        <v>893016</v>
      </c>
      <c r="C7" s="17">
        <v>414324</v>
      </c>
      <c r="D7" s="21">
        <f t="shared" ref="D7:D25" si="0">SUM(B7:C7)</f>
        <v>1307340</v>
      </c>
      <c r="E7" s="18">
        <v>264646</v>
      </c>
      <c r="F7" s="17">
        <v>90100</v>
      </c>
      <c r="G7" s="19">
        <f t="shared" ref="G7:G25" si="1">SUM(D7:F7)</f>
        <v>1662086</v>
      </c>
      <c r="H7" s="20">
        <f t="shared" ref="H7:H25" si="2">G7/$G$26*100</f>
        <v>2.0879588168292833</v>
      </c>
      <c r="I7" s="16">
        <v>1350</v>
      </c>
      <c r="J7" s="17">
        <v>727</v>
      </c>
      <c r="K7" s="17">
        <v>44</v>
      </c>
      <c r="L7" s="21">
        <f t="shared" ref="L7:L25" si="3">SUM(I7:K7)</f>
        <v>2121</v>
      </c>
      <c r="M7" s="42">
        <f t="shared" ref="M7:M25" si="4">SUM(G7,L7)</f>
        <v>1664207</v>
      </c>
    </row>
    <row r="8" spans="1:13" x14ac:dyDescent="0.35">
      <c r="A8" s="15" t="s">
        <v>121</v>
      </c>
      <c r="B8" s="16">
        <v>3008724</v>
      </c>
      <c r="C8" s="17">
        <v>1555061</v>
      </c>
      <c r="D8" s="21">
        <f t="shared" si="0"/>
        <v>4563785</v>
      </c>
      <c r="E8" s="18">
        <v>1055694</v>
      </c>
      <c r="F8" s="17">
        <v>840199</v>
      </c>
      <c r="G8" s="19">
        <f t="shared" si="1"/>
        <v>6459678</v>
      </c>
      <c r="H8" s="20">
        <f t="shared" si="2"/>
        <v>8.1148277730383089</v>
      </c>
      <c r="I8" s="16">
        <v>317</v>
      </c>
      <c r="J8" s="17">
        <v>1120</v>
      </c>
      <c r="K8" s="17">
        <v>183</v>
      </c>
      <c r="L8" s="21">
        <f t="shared" si="3"/>
        <v>1620</v>
      </c>
      <c r="M8" s="42">
        <f t="shared" si="4"/>
        <v>6461298</v>
      </c>
    </row>
    <row r="9" spans="1:13" x14ac:dyDescent="0.35">
      <c r="A9" s="15" t="s">
        <v>122</v>
      </c>
      <c r="B9" s="16">
        <v>2733174</v>
      </c>
      <c r="C9" s="17">
        <v>2109689</v>
      </c>
      <c r="D9" s="21">
        <f t="shared" si="0"/>
        <v>4842863</v>
      </c>
      <c r="E9" s="18">
        <v>475250</v>
      </c>
      <c r="F9" s="17">
        <v>204170</v>
      </c>
      <c r="G9" s="19">
        <f t="shared" si="1"/>
        <v>5522283</v>
      </c>
      <c r="H9" s="20">
        <f t="shared" si="2"/>
        <v>6.9372460142715031</v>
      </c>
      <c r="I9" s="16">
        <v>5293</v>
      </c>
      <c r="J9" s="17">
        <v>6509</v>
      </c>
      <c r="K9" s="17">
        <v>1124</v>
      </c>
      <c r="L9" s="21">
        <f t="shared" si="3"/>
        <v>12926</v>
      </c>
      <c r="M9" s="42">
        <f t="shared" si="4"/>
        <v>5535209</v>
      </c>
    </row>
    <row r="10" spans="1:13" x14ac:dyDescent="0.35">
      <c r="A10" s="15" t="s">
        <v>123</v>
      </c>
      <c r="B10" s="16">
        <v>1717213</v>
      </c>
      <c r="C10" s="17">
        <v>1309851</v>
      </c>
      <c r="D10" s="21">
        <f t="shared" si="0"/>
        <v>3027064</v>
      </c>
      <c r="E10" s="18">
        <v>334759</v>
      </c>
      <c r="F10" s="17">
        <v>227754</v>
      </c>
      <c r="G10" s="19">
        <f t="shared" si="1"/>
        <v>3589577</v>
      </c>
      <c r="H10" s="20">
        <f t="shared" si="2"/>
        <v>4.5093268012832119</v>
      </c>
      <c r="I10" s="16">
        <v>4997</v>
      </c>
      <c r="J10" s="17">
        <v>1973</v>
      </c>
      <c r="K10" s="17">
        <v>435</v>
      </c>
      <c r="L10" s="21">
        <f t="shared" si="3"/>
        <v>7405</v>
      </c>
      <c r="M10" s="42">
        <f t="shared" si="4"/>
        <v>3596982</v>
      </c>
    </row>
    <row r="11" spans="1:13" x14ac:dyDescent="0.35">
      <c r="A11" s="15" t="s">
        <v>124</v>
      </c>
      <c r="B11" s="16">
        <v>1456795</v>
      </c>
      <c r="C11" s="17">
        <v>1018087</v>
      </c>
      <c r="D11" s="21">
        <f t="shared" si="0"/>
        <v>2474882</v>
      </c>
      <c r="E11" s="18">
        <v>73759</v>
      </c>
      <c r="F11" s="17">
        <v>9593</v>
      </c>
      <c r="G11" s="19">
        <f t="shared" si="1"/>
        <v>2558234</v>
      </c>
      <c r="H11" s="20">
        <f t="shared" si="2"/>
        <v>3.2137249431211408</v>
      </c>
      <c r="I11" s="16">
        <v>1623</v>
      </c>
      <c r="J11" s="17">
        <v>6787</v>
      </c>
      <c r="K11" s="17">
        <v>709</v>
      </c>
      <c r="L11" s="21">
        <f t="shared" si="3"/>
        <v>9119</v>
      </c>
      <c r="M11" s="42">
        <f t="shared" si="4"/>
        <v>2567353</v>
      </c>
    </row>
    <row r="12" spans="1:13" x14ac:dyDescent="0.35">
      <c r="A12" s="15" t="s">
        <v>125</v>
      </c>
      <c r="B12" s="16">
        <v>1057810</v>
      </c>
      <c r="C12" s="17">
        <v>750604</v>
      </c>
      <c r="D12" s="21">
        <f t="shared" si="0"/>
        <v>1808414</v>
      </c>
      <c r="E12" s="18">
        <v>48204</v>
      </c>
      <c r="F12" s="17">
        <v>13640</v>
      </c>
      <c r="G12" s="19">
        <f t="shared" si="1"/>
        <v>1870258</v>
      </c>
      <c r="H12" s="20">
        <f t="shared" si="2"/>
        <v>2.3494702926596469</v>
      </c>
      <c r="I12" s="16">
        <v>2679</v>
      </c>
      <c r="J12" s="17">
        <v>614</v>
      </c>
      <c r="K12" s="17">
        <v>500</v>
      </c>
      <c r="L12" s="21">
        <f t="shared" si="3"/>
        <v>3793</v>
      </c>
      <c r="M12" s="42">
        <f t="shared" si="4"/>
        <v>1874051</v>
      </c>
    </row>
    <row r="13" spans="1:13" x14ac:dyDescent="0.35">
      <c r="A13" s="15" t="s">
        <v>126</v>
      </c>
      <c r="B13" s="16">
        <v>367736</v>
      </c>
      <c r="C13" s="17">
        <v>377715</v>
      </c>
      <c r="D13" s="21">
        <f t="shared" si="0"/>
        <v>745451</v>
      </c>
      <c r="E13" s="18">
        <v>38753</v>
      </c>
      <c r="F13" s="17">
        <v>13215</v>
      </c>
      <c r="G13" s="19">
        <f t="shared" si="1"/>
        <v>797419</v>
      </c>
      <c r="H13" s="20">
        <f t="shared" si="2"/>
        <v>1.0017400012738151</v>
      </c>
      <c r="I13" s="16">
        <v>616</v>
      </c>
      <c r="J13" s="17">
        <v>465</v>
      </c>
      <c r="K13" s="17">
        <v>112</v>
      </c>
      <c r="L13" s="21">
        <f t="shared" si="3"/>
        <v>1193</v>
      </c>
      <c r="M13" s="42">
        <f t="shared" si="4"/>
        <v>798612</v>
      </c>
    </row>
    <row r="14" spans="1:13" x14ac:dyDescent="0.35">
      <c r="A14" s="15" t="s">
        <v>127</v>
      </c>
      <c r="B14" s="16">
        <v>663820</v>
      </c>
      <c r="C14" s="17">
        <v>618894</v>
      </c>
      <c r="D14" s="21">
        <f t="shared" si="0"/>
        <v>1282714</v>
      </c>
      <c r="E14" s="18">
        <v>210123</v>
      </c>
      <c r="F14" s="17">
        <v>57690</v>
      </c>
      <c r="G14" s="19">
        <f t="shared" si="1"/>
        <v>1550527</v>
      </c>
      <c r="H14" s="20">
        <f t="shared" si="2"/>
        <v>1.9478152877660109</v>
      </c>
      <c r="I14" s="16">
        <v>480</v>
      </c>
      <c r="J14" s="17">
        <v>769</v>
      </c>
      <c r="K14" s="17">
        <v>316</v>
      </c>
      <c r="L14" s="21">
        <f t="shared" si="3"/>
        <v>1565</v>
      </c>
      <c r="M14" s="42">
        <f t="shared" si="4"/>
        <v>1552092</v>
      </c>
    </row>
    <row r="15" spans="1:13" x14ac:dyDescent="0.35">
      <c r="A15" s="15" t="s">
        <v>128</v>
      </c>
      <c r="B15" s="16">
        <v>3786149</v>
      </c>
      <c r="C15" s="17">
        <v>3380162</v>
      </c>
      <c r="D15" s="21">
        <f t="shared" si="0"/>
        <v>7166311</v>
      </c>
      <c r="E15" s="18">
        <v>359873</v>
      </c>
      <c r="F15" s="17">
        <v>389042</v>
      </c>
      <c r="G15" s="19">
        <f t="shared" si="1"/>
        <v>7915226</v>
      </c>
      <c r="H15" s="20">
        <f t="shared" si="2"/>
        <v>9.9433277904370669</v>
      </c>
      <c r="I15" s="16">
        <v>4289</v>
      </c>
      <c r="J15" s="17">
        <v>8710</v>
      </c>
      <c r="K15" s="17">
        <v>1042</v>
      </c>
      <c r="L15" s="21">
        <f t="shared" si="3"/>
        <v>14041</v>
      </c>
      <c r="M15" s="42">
        <f t="shared" si="4"/>
        <v>7929267</v>
      </c>
    </row>
    <row r="16" spans="1:13" x14ac:dyDescent="0.35">
      <c r="A16" s="15" t="s">
        <v>129</v>
      </c>
      <c r="B16" s="16">
        <v>1303619</v>
      </c>
      <c r="C16" s="17">
        <v>1098331</v>
      </c>
      <c r="D16" s="21">
        <f t="shared" si="0"/>
        <v>2401950</v>
      </c>
      <c r="E16" s="18">
        <v>82635</v>
      </c>
      <c r="F16" s="17">
        <v>19925</v>
      </c>
      <c r="G16" s="19">
        <f t="shared" si="1"/>
        <v>2504510</v>
      </c>
      <c r="H16" s="20">
        <f t="shared" si="2"/>
        <v>3.1462353550520898</v>
      </c>
      <c r="I16" s="16">
        <v>1068</v>
      </c>
      <c r="J16" s="17">
        <v>738</v>
      </c>
      <c r="K16" s="17">
        <v>418</v>
      </c>
      <c r="L16" s="21">
        <f t="shared" si="3"/>
        <v>2224</v>
      </c>
      <c r="M16" s="42">
        <f t="shared" si="4"/>
        <v>2506734</v>
      </c>
    </row>
    <row r="17" spans="1:13" x14ac:dyDescent="0.35">
      <c r="A17" s="15" t="s">
        <v>130</v>
      </c>
      <c r="B17" s="16">
        <v>1526064</v>
      </c>
      <c r="C17" s="17">
        <v>1249641</v>
      </c>
      <c r="D17" s="21">
        <f t="shared" si="0"/>
        <v>2775705</v>
      </c>
      <c r="E17" s="18">
        <v>330975</v>
      </c>
      <c r="F17" s="17">
        <v>77155</v>
      </c>
      <c r="G17" s="19">
        <f t="shared" si="1"/>
        <v>3183835</v>
      </c>
      <c r="H17" s="20">
        <f t="shared" si="2"/>
        <v>3.9996223778911926</v>
      </c>
      <c r="I17" s="16">
        <v>2155</v>
      </c>
      <c r="J17" s="17">
        <v>3545</v>
      </c>
      <c r="K17" s="17">
        <v>263</v>
      </c>
      <c r="L17" s="21">
        <f t="shared" si="3"/>
        <v>5963</v>
      </c>
      <c r="M17" s="42">
        <f t="shared" si="4"/>
        <v>3189798</v>
      </c>
    </row>
    <row r="18" spans="1:13" x14ac:dyDescent="0.35">
      <c r="A18" s="15" t="s">
        <v>131</v>
      </c>
      <c r="B18" s="16">
        <v>1772146</v>
      </c>
      <c r="C18" s="17">
        <v>1697046</v>
      </c>
      <c r="D18" s="21">
        <f t="shared" si="0"/>
        <v>3469192</v>
      </c>
      <c r="E18" s="18">
        <v>106327</v>
      </c>
      <c r="F18" s="17">
        <v>38013</v>
      </c>
      <c r="G18" s="19">
        <f t="shared" si="1"/>
        <v>3613532</v>
      </c>
      <c r="H18" s="20">
        <f t="shared" si="2"/>
        <v>4.5394197407924466</v>
      </c>
      <c r="I18" s="25">
        <v>3564</v>
      </c>
      <c r="J18" s="17">
        <v>5858</v>
      </c>
      <c r="K18" s="17">
        <v>585</v>
      </c>
      <c r="L18" s="21">
        <f t="shared" si="3"/>
        <v>10007</v>
      </c>
      <c r="M18" s="42">
        <f t="shared" si="4"/>
        <v>3623539</v>
      </c>
    </row>
    <row r="19" spans="1:13" x14ac:dyDescent="0.35">
      <c r="A19" s="15" t="s">
        <v>132</v>
      </c>
      <c r="B19" s="16">
        <v>370373</v>
      </c>
      <c r="C19" s="17">
        <v>254909</v>
      </c>
      <c r="D19" s="21">
        <f t="shared" si="0"/>
        <v>625282</v>
      </c>
      <c r="E19" s="18">
        <v>13482</v>
      </c>
      <c r="F19" s="17">
        <v>1954</v>
      </c>
      <c r="G19" s="19">
        <f t="shared" si="1"/>
        <v>640718</v>
      </c>
      <c r="H19" s="20">
        <f t="shared" si="2"/>
        <v>0.80488783203830883</v>
      </c>
      <c r="I19" s="16">
        <v>525</v>
      </c>
      <c r="J19" s="17">
        <v>268</v>
      </c>
      <c r="K19" s="17">
        <v>8</v>
      </c>
      <c r="L19" s="21">
        <f t="shared" si="3"/>
        <v>801</v>
      </c>
      <c r="M19" s="42">
        <f t="shared" si="4"/>
        <v>641519</v>
      </c>
    </row>
    <row r="20" spans="1:13" x14ac:dyDescent="0.35">
      <c r="A20" s="15" t="s">
        <v>133</v>
      </c>
      <c r="B20" s="16">
        <v>973187</v>
      </c>
      <c r="C20" s="17">
        <v>921515</v>
      </c>
      <c r="D20" s="21">
        <f t="shared" si="0"/>
        <v>1894702</v>
      </c>
      <c r="E20" s="18">
        <v>58760</v>
      </c>
      <c r="F20" s="17">
        <v>2722</v>
      </c>
      <c r="G20" s="19">
        <f t="shared" si="1"/>
        <v>1956184</v>
      </c>
      <c r="H20" s="20">
        <f t="shared" si="2"/>
        <v>2.4574129317859454</v>
      </c>
      <c r="I20" s="16">
        <v>558</v>
      </c>
      <c r="J20" s="17">
        <v>1727</v>
      </c>
      <c r="K20" s="17">
        <v>21</v>
      </c>
      <c r="L20" s="21">
        <f t="shared" si="3"/>
        <v>2306</v>
      </c>
      <c r="M20" s="42">
        <f t="shared" si="4"/>
        <v>1958490</v>
      </c>
    </row>
    <row r="21" spans="1:13" x14ac:dyDescent="0.35">
      <c r="A21" s="15" t="s">
        <v>134</v>
      </c>
      <c r="B21" s="16">
        <v>1732843</v>
      </c>
      <c r="C21" s="17">
        <v>1206277</v>
      </c>
      <c r="D21" s="21">
        <f t="shared" si="0"/>
        <v>2939120</v>
      </c>
      <c r="E21" s="18">
        <v>355436</v>
      </c>
      <c r="F21" s="17">
        <v>82288</v>
      </c>
      <c r="G21" s="19">
        <f t="shared" si="1"/>
        <v>3376844</v>
      </c>
      <c r="H21" s="20">
        <f t="shared" si="2"/>
        <v>4.2420856699695833</v>
      </c>
      <c r="I21" s="16">
        <v>918</v>
      </c>
      <c r="J21" s="17">
        <v>2333</v>
      </c>
      <c r="K21" s="17">
        <v>105</v>
      </c>
      <c r="L21" s="21">
        <f t="shared" si="3"/>
        <v>3356</v>
      </c>
      <c r="M21" s="42">
        <f t="shared" si="4"/>
        <v>3380200</v>
      </c>
    </row>
    <row r="22" spans="1:13" x14ac:dyDescent="0.35">
      <c r="A22" s="15" t="s">
        <v>135</v>
      </c>
      <c r="B22" s="16">
        <v>1643555</v>
      </c>
      <c r="C22" s="17">
        <v>1424348</v>
      </c>
      <c r="D22" s="21">
        <f t="shared" si="0"/>
        <v>3067903</v>
      </c>
      <c r="E22" s="18">
        <v>55349</v>
      </c>
      <c r="F22" s="17">
        <v>10490</v>
      </c>
      <c r="G22" s="19">
        <f t="shared" si="1"/>
        <v>3133742</v>
      </c>
      <c r="H22" s="20">
        <f t="shared" si="2"/>
        <v>3.9366941533520121</v>
      </c>
      <c r="I22" s="16">
        <v>292</v>
      </c>
      <c r="J22" s="17">
        <v>2394</v>
      </c>
      <c r="K22" s="17">
        <v>12</v>
      </c>
      <c r="L22" s="21">
        <f t="shared" si="3"/>
        <v>2698</v>
      </c>
      <c r="M22" s="42">
        <f t="shared" si="4"/>
        <v>3136440</v>
      </c>
    </row>
    <row r="23" spans="1:13" x14ac:dyDescent="0.35">
      <c r="A23" s="15" t="s">
        <v>136</v>
      </c>
      <c r="B23" s="16">
        <v>4628037</v>
      </c>
      <c r="C23" s="17">
        <v>5013998</v>
      </c>
      <c r="D23" s="21">
        <f t="shared" si="0"/>
        <v>9642035</v>
      </c>
      <c r="E23" s="18">
        <v>3844</v>
      </c>
      <c r="F23" s="17">
        <v>569</v>
      </c>
      <c r="G23" s="19">
        <f t="shared" si="1"/>
        <v>9646448</v>
      </c>
      <c r="H23" s="20">
        <f t="shared" si="2"/>
        <v>12.118137179836186</v>
      </c>
      <c r="I23" s="16">
        <v>4311</v>
      </c>
      <c r="J23" s="17">
        <v>6157</v>
      </c>
      <c r="K23" s="17">
        <v>1367</v>
      </c>
      <c r="L23" s="21">
        <f t="shared" si="3"/>
        <v>11835</v>
      </c>
      <c r="M23" s="42">
        <f t="shared" si="4"/>
        <v>9658283</v>
      </c>
    </row>
    <row r="24" spans="1:13" x14ac:dyDescent="0.35">
      <c r="A24" s="15" t="s">
        <v>137</v>
      </c>
      <c r="B24" s="16">
        <v>2196936</v>
      </c>
      <c r="C24" s="17" t="s">
        <v>139</v>
      </c>
      <c r="D24" s="21">
        <f t="shared" si="0"/>
        <v>2196936</v>
      </c>
      <c r="E24" s="18">
        <v>1010380</v>
      </c>
      <c r="F24" s="17">
        <v>615317</v>
      </c>
      <c r="G24" s="19">
        <f t="shared" si="1"/>
        <v>3822633</v>
      </c>
      <c r="H24" s="20">
        <f t="shared" si="2"/>
        <v>4.8020982523482987</v>
      </c>
      <c r="I24" s="16">
        <v>167</v>
      </c>
      <c r="J24" s="17">
        <v>3547</v>
      </c>
      <c r="K24" s="17">
        <v>1562</v>
      </c>
      <c r="L24" s="21">
        <f t="shared" si="3"/>
        <v>5276</v>
      </c>
      <c r="M24" s="42">
        <f t="shared" si="4"/>
        <v>3827909</v>
      </c>
    </row>
    <row r="25" spans="1:13" x14ac:dyDescent="0.35">
      <c r="A25" s="22" t="s">
        <v>138</v>
      </c>
      <c r="B25" s="16">
        <v>3015623</v>
      </c>
      <c r="C25" s="17">
        <v>2122724</v>
      </c>
      <c r="D25" s="21">
        <f t="shared" si="0"/>
        <v>5138347</v>
      </c>
      <c r="E25" s="18">
        <v>1063575</v>
      </c>
      <c r="F25" s="17">
        <v>924744</v>
      </c>
      <c r="G25" s="19">
        <f t="shared" si="1"/>
        <v>7126666</v>
      </c>
      <c r="H25" s="20">
        <f t="shared" si="2"/>
        <v>8.9527167121902735</v>
      </c>
      <c r="I25" s="16">
        <v>4643</v>
      </c>
      <c r="J25" s="17">
        <v>3524</v>
      </c>
      <c r="K25" s="17">
        <v>1888</v>
      </c>
      <c r="L25" s="21">
        <f t="shared" si="3"/>
        <v>10055</v>
      </c>
      <c r="M25" s="42">
        <f t="shared" si="4"/>
        <v>7136721</v>
      </c>
    </row>
    <row r="26" spans="1:13" x14ac:dyDescent="0.35">
      <c r="A26" s="52" t="s">
        <v>20</v>
      </c>
      <c r="B26" s="36">
        <f>SUM(B6:B25)</f>
        <v>39318400</v>
      </c>
      <c r="C26" s="36">
        <f t="shared" ref="C26:M26" si="5">SUM(C6:C25)</f>
        <v>29096388</v>
      </c>
      <c r="D26" s="36">
        <f t="shared" si="5"/>
        <v>68414788</v>
      </c>
      <c r="E26" s="36">
        <f t="shared" si="5"/>
        <v>6971894</v>
      </c>
      <c r="F26" s="36">
        <f t="shared" si="5"/>
        <v>4216708</v>
      </c>
      <c r="G26" s="36">
        <f t="shared" si="5"/>
        <v>79603390</v>
      </c>
      <c r="H26" s="36">
        <f t="shared" si="5"/>
        <v>100</v>
      </c>
      <c r="I26" s="36">
        <f t="shared" si="5"/>
        <v>40583</v>
      </c>
      <c r="J26" s="36">
        <f t="shared" si="5"/>
        <v>60603</v>
      </c>
      <c r="K26" s="36">
        <f t="shared" si="5"/>
        <v>11017</v>
      </c>
      <c r="L26" s="36">
        <f t="shared" si="5"/>
        <v>112203</v>
      </c>
      <c r="M26" s="36">
        <f t="shared" si="5"/>
        <v>79715593</v>
      </c>
    </row>
    <row r="27" spans="1:13" x14ac:dyDescent="0.35">
      <c r="A27" s="52" t="s">
        <v>21</v>
      </c>
      <c r="B27" s="49">
        <f>B26/$G$26*100</f>
        <v>49.392871333745966</v>
      </c>
      <c r="C27" s="49">
        <f t="shared" ref="C27:G27" si="6">C26/$G$26*100</f>
        <v>36.551694594916121</v>
      </c>
      <c r="D27" s="49">
        <f t="shared" si="6"/>
        <v>85.944565928662087</v>
      </c>
      <c r="E27" s="49">
        <f t="shared" si="6"/>
        <v>8.7582878065871306</v>
      </c>
      <c r="F27" s="49">
        <f t="shared" si="6"/>
        <v>5.2971462647507845</v>
      </c>
      <c r="G27" s="39">
        <f t="shared" si="6"/>
        <v>100</v>
      </c>
      <c r="H27" s="48"/>
      <c r="I27" s="39">
        <f>I26/$L$26*100</f>
        <v>36.169264636417921</v>
      </c>
      <c r="J27" s="39">
        <f t="shared" ref="J27:L27" si="7">J26/$L$26*100</f>
        <v>54.011924814844527</v>
      </c>
      <c r="K27" s="39">
        <f t="shared" si="7"/>
        <v>9.8188105487375559</v>
      </c>
      <c r="L27" s="39">
        <f t="shared" si="7"/>
        <v>100</v>
      </c>
      <c r="M27" s="23"/>
    </row>
    <row r="28" spans="1:13" ht="8.25" customHeight="1" x14ac:dyDescent="0.35">
      <c r="A28" s="2"/>
      <c r="B28" s="20"/>
      <c r="C28" s="20"/>
      <c r="D28" s="20"/>
      <c r="E28" s="20"/>
      <c r="F28" s="20"/>
      <c r="G28" s="20"/>
      <c r="H28" s="23"/>
      <c r="I28" s="20"/>
      <c r="J28" s="20"/>
      <c r="K28" s="20"/>
      <c r="L28" s="20"/>
      <c r="M28" s="23"/>
    </row>
    <row r="29" spans="1:13" x14ac:dyDescent="0.35">
      <c r="A29" s="12" t="s">
        <v>183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35">
      <c r="A30" s="12" t="s">
        <v>140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35">
      <c r="A31" s="12" t="s">
        <v>165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mergeCells count="14">
    <mergeCell ref="A1:M1"/>
    <mergeCell ref="A3:A5"/>
    <mergeCell ref="I3:L3"/>
    <mergeCell ref="M3:M5"/>
    <mergeCell ref="B4:D4"/>
    <mergeCell ref="E4:E5"/>
    <mergeCell ref="F4:F5"/>
    <mergeCell ref="G4:G5"/>
    <mergeCell ref="H4:H5"/>
    <mergeCell ref="I4:I5"/>
    <mergeCell ref="J4:J5"/>
    <mergeCell ref="K4:K5"/>
    <mergeCell ref="L4:L5"/>
    <mergeCell ref="B3:H3"/>
  </mergeCells>
  <phoneticPr fontId="2" type="noConversion"/>
  <printOptions horizontalCentered="1"/>
  <pageMargins left="0.78740157480314965" right="0.59055118110236215" top="0.98425196850393704" bottom="0.5905511811023621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9</vt:i4>
      </vt:variant>
    </vt:vector>
  </HeadingPairs>
  <TitlesOfParts>
    <vt:vector size="19" baseType="lpstr">
      <vt:lpstr>รวม</vt:lpstr>
      <vt:lpstr>เฉลิมมหานคร</vt:lpstr>
      <vt:lpstr>ศรีรัช ส่วน A และ B</vt:lpstr>
      <vt:lpstr>ศรีรัช ส่วน C</vt:lpstr>
      <vt:lpstr>ศรีรัช ส่วน D</vt:lpstr>
      <vt:lpstr>ฉลองรัช</vt:lpstr>
      <vt:lpstr>บูรพาวิถี</vt:lpstr>
      <vt:lpstr>อุดรรัถยา</vt:lpstr>
      <vt:lpstr>กาญจนาภิเษก (บางพลี-สุขสวัสดิ์)</vt:lpstr>
      <vt:lpstr>ศรีรัช-วงแหวนรอบนอก กทม</vt:lpstr>
      <vt:lpstr>ฉลองรัช!Print_Area</vt:lpstr>
      <vt:lpstr>เฉลิมมหานคร!Print_Area</vt:lpstr>
      <vt:lpstr>บูรพาวิถี!Print_Area</vt:lpstr>
      <vt:lpstr>รวม!Print_Area</vt:lpstr>
      <vt:lpstr>'ศรีรัช ส่วน A และ B'!Print_Area</vt:lpstr>
      <vt:lpstr>'ศรีรัช ส่วน C'!Print_Area</vt:lpstr>
      <vt:lpstr>'ศรีรัช ส่วน D'!Print_Area</vt:lpstr>
      <vt:lpstr>'ศรีรัช-วงแหวนรอบนอก กทม'!Print_Area</vt:lpstr>
      <vt:lpstr>อุดรรัถยา!Print_Area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ACER_4831</cp:lastModifiedBy>
  <cp:lastPrinted>2022-06-16T07:20:10Z</cp:lastPrinted>
  <dcterms:created xsi:type="dcterms:W3CDTF">2019-09-19T06:26:14Z</dcterms:created>
  <dcterms:modified xsi:type="dcterms:W3CDTF">2023-05-31T09:48:28Z</dcterms:modified>
</cp:coreProperties>
</file>